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21075" windowHeight="9225" tabRatio="513"/>
  </bookViews>
  <sheets>
    <sheet name="Dati" sheetId="1" r:id="rId1"/>
    <sheet name="Note_Fonti_Calcolo" sheetId="6" r:id="rId2"/>
  </sheets>
  <definedNames>
    <definedName name="_xlnm.Print_Area" localSheetId="1">Note_Fonti_Calcolo!$A$1:$A$51</definedName>
  </definedNames>
  <calcPr calcId="145621"/>
</workbook>
</file>

<file path=xl/calcChain.xml><?xml version="1.0" encoding="utf-8"?>
<calcChain xmlns="http://schemas.openxmlformats.org/spreadsheetml/2006/main">
  <c r="I265" i="1" l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AD39" i="1"/>
  <c r="E39" i="1"/>
  <c r="J248" i="1"/>
  <c r="J265" i="1" s="1"/>
  <c r="I248" i="1" l="1"/>
  <c r="R228" i="1" l="1"/>
  <c r="M228" i="1"/>
  <c r="I228" i="1"/>
  <c r="M210" i="1"/>
  <c r="I210" i="1"/>
  <c r="E213" i="1" l="1"/>
  <c r="E214" i="1"/>
  <c r="E215" i="1"/>
  <c r="E218" i="1"/>
  <c r="E221" i="1"/>
  <c r="E222" i="1"/>
  <c r="E223" i="1"/>
  <c r="E226" i="1"/>
  <c r="E229" i="1"/>
  <c r="E230" i="1"/>
  <c r="E231" i="1"/>
  <c r="E234" i="1"/>
  <c r="E237" i="1"/>
  <c r="E238" i="1"/>
  <c r="E239" i="1"/>
  <c r="E242" i="1"/>
  <c r="E243" i="1"/>
  <c r="E244" i="1"/>
  <c r="E246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7" i="1"/>
  <c r="E316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E318" i="1" s="1"/>
  <c r="O111" i="1"/>
  <c r="N111" i="1"/>
  <c r="M111" i="1"/>
  <c r="L111" i="1"/>
  <c r="K111" i="1"/>
  <c r="J111" i="1"/>
  <c r="I111" i="1"/>
  <c r="H111" i="1"/>
  <c r="G111" i="1"/>
  <c r="F111" i="1"/>
  <c r="E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E317" i="1" s="1"/>
  <c r="H110" i="1"/>
  <c r="G110" i="1"/>
  <c r="F110" i="1"/>
  <c r="E110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E315" i="1" s="1"/>
  <c r="O108" i="1"/>
  <c r="N108" i="1"/>
  <c r="M108" i="1"/>
  <c r="L108" i="1"/>
  <c r="K108" i="1"/>
  <c r="J108" i="1"/>
  <c r="I108" i="1"/>
  <c r="H108" i="1"/>
  <c r="G108" i="1"/>
  <c r="F108" i="1"/>
  <c r="E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E313" i="1" s="1"/>
  <c r="O106" i="1"/>
  <c r="N106" i="1"/>
  <c r="M106" i="1"/>
  <c r="L106" i="1"/>
  <c r="K106" i="1"/>
  <c r="J106" i="1"/>
  <c r="I106" i="1"/>
  <c r="H106" i="1"/>
  <c r="G106" i="1"/>
  <c r="F106" i="1"/>
  <c r="E106" i="1"/>
  <c r="AD105" i="1"/>
  <c r="AC105" i="1"/>
  <c r="AB105" i="1"/>
  <c r="AA105" i="1"/>
  <c r="Z105" i="1"/>
  <c r="Y105" i="1"/>
  <c r="X105" i="1"/>
  <c r="W105" i="1"/>
  <c r="V105" i="1"/>
  <c r="U105" i="1"/>
  <c r="T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E309" i="1" s="1"/>
  <c r="O102" i="1"/>
  <c r="N102" i="1"/>
  <c r="M102" i="1"/>
  <c r="L102" i="1"/>
  <c r="K102" i="1"/>
  <c r="J102" i="1"/>
  <c r="I102" i="1"/>
  <c r="H102" i="1"/>
  <c r="G102" i="1"/>
  <c r="F102" i="1"/>
  <c r="E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T45" i="1"/>
  <c r="E252" i="1" s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E251" i="1" s="1"/>
  <c r="O44" i="1"/>
  <c r="N44" i="1"/>
  <c r="M44" i="1"/>
  <c r="L44" i="1"/>
  <c r="K44" i="1"/>
  <c r="J44" i="1"/>
  <c r="I44" i="1"/>
  <c r="H44" i="1"/>
  <c r="G44" i="1"/>
  <c r="F44" i="1"/>
  <c r="E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E250" i="1" s="1"/>
  <c r="O43" i="1"/>
  <c r="N43" i="1"/>
  <c r="M43" i="1"/>
  <c r="L43" i="1"/>
  <c r="K43" i="1"/>
  <c r="J43" i="1"/>
  <c r="I43" i="1"/>
  <c r="H43" i="1"/>
  <c r="G43" i="1"/>
  <c r="F43" i="1"/>
  <c r="E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E249" i="1" s="1"/>
  <c r="O42" i="1"/>
  <c r="N42" i="1"/>
  <c r="M42" i="1"/>
  <c r="L42" i="1"/>
  <c r="K42" i="1"/>
  <c r="J42" i="1"/>
  <c r="I42" i="1"/>
  <c r="H42" i="1"/>
  <c r="G42" i="1"/>
  <c r="F42" i="1"/>
  <c r="E42" i="1"/>
  <c r="AC37" i="1"/>
  <c r="AC39" i="1" s="1"/>
  <c r="AB37" i="1"/>
  <c r="AA37" i="1"/>
  <c r="Z37" i="1"/>
  <c r="Y37" i="1"/>
  <c r="AB36" i="1"/>
  <c r="AB39" i="1" s="1"/>
  <c r="AA36" i="1"/>
  <c r="AA39" i="1" s="1"/>
  <c r="Z36" i="1"/>
  <c r="Z39" i="1" s="1"/>
  <c r="Y36" i="1"/>
  <c r="Y39" i="1" s="1"/>
  <c r="AC35" i="1"/>
  <c r="AB35" i="1"/>
  <c r="AA35" i="1"/>
  <c r="Z35" i="1"/>
  <c r="Y35" i="1"/>
  <c r="AD8" i="1"/>
  <c r="AD9" i="1" s="1"/>
  <c r="AC8" i="1"/>
  <c r="AC9" i="1" s="1"/>
  <c r="AB8" i="1"/>
  <c r="AB9" i="1" s="1"/>
  <c r="AA8" i="1"/>
  <c r="AA9" i="1" s="1"/>
  <c r="Z8" i="1"/>
  <c r="Z9" i="1" s="1"/>
  <c r="Y8" i="1"/>
  <c r="Y9" i="1" s="1"/>
  <c r="X8" i="1"/>
  <c r="X9" i="1" s="1"/>
  <c r="V8" i="1"/>
  <c r="M8" i="1"/>
  <c r="M9" i="1" s="1"/>
  <c r="L8" i="1"/>
  <c r="L9" i="1" s="1"/>
  <c r="K8" i="1"/>
  <c r="K9" i="1" s="1"/>
  <c r="J8" i="1"/>
  <c r="J9" i="1" s="1"/>
  <c r="F8" i="1"/>
  <c r="F9" i="1" s="1"/>
  <c r="J249" i="1" l="1"/>
  <c r="E311" i="1"/>
  <c r="J270" i="1"/>
  <c r="J267" i="1" s="1"/>
  <c r="E312" i="1"/>
  <c r="E314" i="1"/>
  <c r="E308" i="1"/>
  <c r="E310" i="1"/>
  <c r="J268" i="1"/>
  <c r="J250" i="1"/>
  <c r="J251" i="1" s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3" i="1"/>
  <c r="AJ73" i="1"/>
  <c r="AI74" i="1"/>
  <c r="AJ74" i="1"/>
  <c r="AI75" i="1"/>
  <c r="AJ75" i="1"/>
  <c r="AI76" i="1"/>
  <c r="AJ76" i="1"/>
  <c r="AI77" i="1"/>
  <c r="AJ77" i="1"/>
  <c r="AI78" i="1"/>
  <c r="AJ78" i="1"/>
  <c r="AI79" i="1"/>
  <c r="AJ79" i="1"/>
  <c r="AI80" i="1"/>
  <c r="AJ80" i="1"/>
  <c r="AI81" i="1"/>
  <c r="AJ81" i="1"/>
  <c r="AI82" i="1"/>
  <c r="AJ82" i="1"/>
  <c r="AI83" i="1"/>
  <c r="AJ83" i="1"/>
  <c r="AI84" i="1"/>
  <c r="AJ84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99" i="1"/>
  <c r="AJ99" i="1"/>
  <c r="AI100" i="1"/>
  <c r="AJ100" i="1"/>
  <c r="AI101" i="1"/>
  <c r="AJ101" i="1"/>
  <c r="AI102" i="1"/>
  <c r="AJ102" i="1"/>
  <c r="AI103" i="1"/>
  <c r="AJ103" i="1"/>
  <c r="AI104" i="1"/>
  <c r="AJ104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J266" i="1" l="1"/>
  <c r="J269" i="1" s="1"/>
  <c r="C411" i="1"/>
  <c r="D411" i="1"/>
  <c r="K112" i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AA112" i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G112" i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L112" i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O112" i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S112" i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T112" i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W112" i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AB112" i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H112" i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I112" i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J112" i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M112" i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N112" i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P112" i="1"/>
  <c r="Q112" i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R112" i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U112" i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V112" i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X112" i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Z112" i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AC112" i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C409" i="1"/>
  <c r="D409" i="1"/>
  <c r="C410" i="1"/>
  <c r="D410" i="1"/>
  <c r="C406" i="1"/>
  <c r="D406" i="1"/>
  <c r="C407" i="1"/>
  <c r="D407" i="1"/>
  <c r="C408" i="1"/>
  <c r="D408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P113" i="1" l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E319" i="1"/>
  <c r="E411" i="1"/>
  <c r="A1" i="6"/>
  <c r="F210" i="1" l="1"/>
  <c r="K248" i="1" s="1"/>
  <c r="K265" i="1" s="1"/>
  <c r="F214" i="1" l="1"/>
  <c r="F222" i="1"/>
  <c r="F226" i="1"/>
  <c r="F230" i="1"/>
  <c r="F234" i="1"/>
  <c r="F238" i="1"/>
  <c r="F242" i="1"/>
  <c r="F246" i="1"/>
  <c r="F250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10" i="1"/>
  <c r="F314" i="1"/>
  <c r="F318" i="1"/>
  <c r="F213" i="1"/>
  <c r="F221" i="1"/>
  <c r="F229" i="1"/>
  <c r="F237" i="1"/>
  <c r="F249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9" i="1"/>
  <c r="F313" i="1"/>
  <c r="F317" i="1"/>
  <c r="F218" i="1"/>
  <c r="F244" i="1"/>
  <c r="F252" i="1"/>
  <c r="F256" i="1"/>
  <c r="F260" i="1"/>
  <c r="F264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215" i="1"/>
  <c r="F223" i="1"/>
  <c r="F231" i="1"/>
  <c r="F239" i="1"/>
  <c r="F243" i="1"/>
  <c r="F251" i="1"/>
  <c r="F255" i="1"/>
  <c r="F259" i="1"/>
  <c r="F263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G210" i="1"/>
  <c r="L248" i="1" s="1"/>
  <c r="L265" i="1" s="1"/>
  <c r="K249" i="1" l="1"/>
  <c r="K270" i="1"/>
  <c r="K268" i="1" s="1"/>
  <c r="K250" i="1"/>
  <c r="G215" i="1"/>
  <c r="G223" i="1"/>
  <c r="G231" i="1"/>
  <c r="G239" i="1"/>
  <c r="G243" i="1"/>
  <c r="G251" i="1"/>
  <c r="G255" i="1"/>
  <c r="G259" i="1"/>
  <c r="G263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214" i="1"/>
  <c r="G222" i="1"/>
  <c r="G226" i="1"/>
  <c r="G230" i="1"/>
  <c r="G234" i="1"/>
  <c r="G238" i="1"/>
  <c r="G242" i="1"/>
  <c r="G246" i="1"/>
  <c r="G250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10" i="1"/>
  <c r="G314" i="1"/>
  <c r="G318" i="1"/>
  <c r="G213" i="1"/>
  <c r="G221" i="1"/>
  <c r="G229" i="1"/>
  <c r="G237" i="1"/>
  <c r="G249" i="1"/>
  <c r="G257" i="1"/>
  <c r="G261" i="1"/>
  <c r="G265" i="1"/>
  <c r="G269" i="1"/>
  <c r="G273" i="1"/>
  <c r="G277" i="1"/>
  <c r="G281" i="1"/>
  <c r="G285" i="1"/>
  <c r="G289" i="1"/>
  <c r="G293" i="1"/>
  <c r="G297" i="1"/>
  <c r="G301" i="1"/>
  <c r="G309" i="1"/>
  <c r="G313" i="1"/>
  <c r="G317" i="1"/>
  <c r="G218" i="1"/>
  <c r="G244" i="1"/>
  <c r="G252" i="1"/>
  <c r="G256" i="1"/>
  <c r="G260" i="1"/>
  <c r="G264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B1" i="1"/>
  <c r="K251" i="1" l="1"/>
  <c r="K267" i="1"/>
  <c r="K266" i="1"/>
  <c r="K269" i="1" s="1"/>
  <c r="L270" i="1"/>
  <c r="L267" i="1" s="1"/>
  <c r="L249" i="1"/>
  <c r="L250" i="1"/>
  <c r="F112" i="1"/>
  <c r="L266" i="1" l="1"/>
  <c r="L268" i="1"/>
  <c r="L251" i="1"/>
  <c r="F113" i="1"/>
  <c r="L269" i="1" l="1"/>
  <c r="F114" i="1"/>
  <c r="AI105" i="1"/>
  <c r="AJ105" i="1"/>
  <c r="AI106" i="1" l="1"/>
  <c r="AJ106" i="1"/>
  <c r="F115" i="1"/>
  <c r="F116" i="1" l="1"/>
  <c r="AI107" i="1"/>
  <c r="AJ107" i="1"/>
  <c r="F117" i="1" l="1"/>
  <c r="AJ108" i="1"/>
  <c r="AI108" i="1"/>
  <c r="Y112" i="1"/>
  <c r="AI109" i="1" l="1"/>
  <c r="AJ109" i="1"/>
  <c r="Y113" i="1"/>
  <c r="F118" i="1"/>
  <c r="Y114" i="1" l="1"/>
  <c r="F119" i="1"/>
  <c r="AI110" i="1"/>
  <c r="AJ110" i="1"/>
  <c r="F120" i="1" l="1"/>
  <c r="AD112" i="1"/>
  <c r="AJ111" i="1"/>
  <c r="AI111" i="1"/>
  <c r="Y115" i="1"/>
  <c r="AD113" i="1" l="1"/>
  <c r="AI112" i="1"/>
  <c r="AJ112" i="1"/>
  <c r="Y116" i="1"/>
  <c r="F121" i="1"/>
  <c r="Y117" i="1" l="1"/>
  <c r="F122" i="1"/>
  <c r="AD114" i="1"/>
  <c r="AI113" i="1"/>
  <c r="AJ113" i="1"/>
  <c r="F123" i="1" l="1"/>
  <c r="AD115" i="1"/>
  <c r="AI114" i="1"/>
  <c r="AJ114" i="1"/>
  <c r="Y118" i="1"/>
  <c r="AD116" i="1" l="1"/>
  <c r="AI115" i="1"/>
  <c r="AJ115" i="1"/>
  <c r="Y119" i="1"/>
  <c r="F124" i="1"/>
  <c r="Y120" i="1" l="1"/>
  <c r="F125" i="1"/>
  <c r="AD117" i="1"/>
  <c r="AI116" i="1"/>
  <c r="AJ116" i="1"/>
  <c r="F126" i="1" l="1"/>
  <c r="AD118" i="1"/>
  <c r="AI117" i="1"/>
  <c r="AJ117" i="1"/>
  <c r="Y121" i="1"/>
  <c r="AD119" i="1" l="1"/>
  <c r="AI118" i="1"/>
  <c r="AJ118" i="1"/>
  <c r="Y122" i="1"/>
  <c r="F127" i="1"/>
  <c r="Y123" i="1" l="1"/>
  <c r="F128" i="1"/>
  <c r="AD120" i="1"/>
  <c r="AI119" i="1"/>
  <c r="AJ119" i="1"/>
  <c r="F129" i="1" l="1"/>
  <c r="AD121" i="1"/>
  <c r="AI120" i="1"/>
  <c r="AJ120" i="1"/>
  <c r="Y124" i="1"/>
  <c r="AD122" i="1" l="1"/>
  <c r="AI121" i="1"/>
  <c r="AJ121" i="1"/>
  <c r="Y125" i="1"/>
  <c r="F130" i="1"/>
  <c r="Y126" i="1" l="1"/>
  <c r="F131" i="1"/>
  <c r="AD123" i="1"/>
  <c r="AI122" i="1"/>
  <c r="AJ122" i="1"/>
  <c r="F132" i="1" l="1"/>
  <c r="AD124" i="1"/>
  <c r="AI123" i="1"/>
  <c r="AJ123" i="1"/>
  <c r="Y127" i="1"/>
  <c r="AD125" i="1" l="1"/>
  <c r="AI124" i="1"/>
  <c r="AJ124" i="1"/>
  <c r="Y128" i="1"/>
  <c r="F133" i="1"/>
  <c r="Y129" i="1" l="1"/>
  <c r="F134" i="1"/>
  <c r="AD126" i="1"/>
  <c r="AI125" i="1"/>
  <c r="AJ125" i="1"/>
  <c r="F135" i="1" l="1"/>
  <c r="AD127" i="1"/>
  <c r="AI126" i="1"/>
  <c r="AJ126" i="1"/>
  <c r="Y130" i="1"/>
  <c r="AD128" i="1" l="1"/>
  <c r="AI127" i="1"/>
  <c r="AJ127" i="1"/>
  <c r="Y131" i="1"/>
  <c r="F136" i="1"/>
  <c r="Y132" i="1" l="1"/>
  <c r="F137" i="1"/>
  <c r="AD129" i="1"/>
  <c r="AI128" i="1"/>
  <c r="AJ128" i="1"/>
  <c r="F138" i="1" l="1"/>
  <c r="AD130" i="1"/>
  <c r="AI129" i="1"/>
  <c r="AJ129" i="1"/>
  <c r="Y133" i="1"/>
  <c r="AD131" i="1" l="1"/>
  <c r="AI130" i="1"/>
  <c r="AJ130" i="1"/>
  <c r="Y134" i="1"/>
  <c r="F139" i="1"/>
  <c r="Y135" i="1" l="1"/>
  <c r="F140" i="1"/>
  <c r="AD132" i="1"/>
  <c r="AI131" i="1"/>
  <c r="AJ131" i="1"/>
  <c r="F141" i="1" l="1"/>
  <c r="AD133" i="1"/>
  <c r="AI132" i="1"/>
  <c r="AJ132" i="1"/>
  <c r="Y136" i="1"/>
  <c r="AD134" i="1" l="1"/>
  <c r="AI133" i="1"/>
  <c r="AJ133" i="1"/>
  <c r="Y137" i="1"/>
  <c r="F142" i="1"/>
  <c r="Y138" i="1" l="1"/>
  <c r="F143" i="1"/>
  <c r="AD135" i="1"/>
  <c r="AI134" i="1"/>
  <c r="AJ134" i="1"/>
  <c r="F144" i="1" l="1"/>
  <c r="AD136" i="1"/>
  <c r="AI135" i="1"/>
  <c r="AJ135" i="1"/>
  <c r="Y139" i="1"/>
  <c r="AD137" i="1" l="1"/>
  <c r="AI136" i="1"/>
  <c r="AJ136" i="1"/>
  <c r="Y140" i="1"/>
  <c r="F145" i="1"/>
  <c r="Y141" i="1" l="1"/>
  <c r="F146" i="1"/>
  <c r="AD138" i="1"/>
  <c r="AI137" i="1"/>
  <c r="AJ137" i="1"/>
  <c r="F147" i="1" l="1"/>
  <c r="AD139" i="1"/>
  <c r="AI138" i="1"/>
  <c r="AJ138" i="1"/>
  <c r="Y142" i="1"/>
  <c r="AD140" i="1" l="1"/>
  <c r="AI139" i="1"/>
  <c r="AJ139" i="1"/>
  <c r="Y143" i="1"/>
  <c r="F148" i="1"/>
  <c r="Y144" i="1" l="1"/>
  <c r="F149" i="1"/>
  <c r="AD141" i="1"/>
  <c r="AI140" i="1"/>
  <c r="AJ140" i="1"/>
  <c r="F150" i="1" l="1"/>
  <c r="AD142" i="1"/>
  <c r="AI141" i="1"/>
  <c r="AJ141" i="1"/>
  <c r="Y145" i="1"/>
  <c r="AD143" i="1" l="1"/>
  <c r="AI142" i="1"/>
  <c r="AJ142" i="1"/>
  <c r="Y146" i="1"/>
  <c r="F151" i="1"/>
  <c r="Y147" i="1" l="1"/>
  <c r="F152" i="1"/>
  <c r="AD144" i="1"/>
  <c r="AI143" i="1"/>
  <c r="AJ143" i="1"/>
  <c r="F153" i="1" l="1"/>
  <c r="AD145" i="1"/>
  <c r="AI144" i="1"/>
  <c r="AJ144" i="1"/>
  <c r="Y148" i="1"/>
  <c r="AD146" i="1" l="1"/>
  <c r="AI145" i="1"/>
  <c r="AJ145" i="1"/>
  <c r="Y149" i="1"/>
  <c r="F154" i="1"/>
  <c r="Y150" i="1" l="1"/>
  <c r="F155" i="1"/>
  <c r="AD147" i="1"/>
  <c r="AI146" i="1"/>
  <c r="AJ146" i="1"/>
  <c r="F156" i="1" l="1"/>
  <c r="AD148" i="1"/>
  <c r="AI147" i="1"/>
  <c r="AJ147" i="1"/>
  <c r="Y151" i="1"/>
  <c r="AD149" i="1" l="1"/>
  <c r="AI148" i="1"/>
  <c r="AJ148" i="1"/>
  <c r="Y152" i="1"/>
  <c r="F157" i="1"/>
  <c r="Y153" i="1" l="1"/>
  <c r="F158" i="1"/>
  <c r="AD150" i="1"/>
  <c r="AI149" i="1"/>
  <c r="AJ149" i="1"/>
  <c r="F159" i="1" l="1"/>
  <c r="AD151" i="1"/>
  <c r="AI150" i="1"/>
  <c r="AJ150" i="1"/>
  <c r="Y154" i="1"/>
  <c r="AD152" i="1" l="1"/>
  <c r="AI151" i="1"/>
  <c r="AJ151" i="1"/>
  <c r="Y155" i="1"/>
  <c r="F160" i="1"/>
  <c r="Y156" i="1" l="1"/>
  <c r="F161" i="1"/>
  <c r="AD153" i="1"/>
  <c r="AI152" i="1"/>
  <c r="AJ152" i="1"/>
  <c r="F162" i="1" l="1"/>
  <c r="AD154" i="1"/>
  <c r="AI153" i="1"/>
  <c r="AJ153" i="1"/>
  <c r="Y157" i="1"/>
  <c r="AD155" i="1" l="1"/>
  <c r="AI154" i="1"/>
  <c r="AJ154" i="1"/>
  <c r="Y158" i="1"/>
  <c r="F163" i="1"/>
  <c r="Y159" i="1" l="1"/>
  <c r="F164" i="1"/>
  <c r="AD156" i="1"/>
  <c r="AI155" i="1"/>
  <c r="AJ155" i="1"/>
  <c r="F165" i="1" l="1"/>
  <c r="AD157" i="1"/>
  <c r="AI156" i="1"/>
  <c r="AJ156" i="1"/>
  <c r="Y160" i="1"/>
  <c r="AD158" i="1" l="1"/>
  <c r="AI157" i="1"/>
  <c r="AJ157" i="1"/>
  <c r="Y161" i="1"/>
  <c r="F166" i="1"/>
  <c r="Y162" i="1" l="1"/>
  <c r="F167" i="1"/>
  <c r="AD159" i="1"/>
  <c r="AI158" i="1"/>
  <c r="AJ158" i="1"/>
  <c r="F168" i="1" l="1"/>
  <c r="AD160" i="1"/>
  <c r="AI159" i="1"/>
  <c r="AJ159" i="1"/>
  <c r="Y163" i="1"/>
  <c r="AD161" i="1" l="1"/>
  <c r="AI160" i="1"/>
  <c r="AJ160" i="1"/>
  <c r="Y164" i="1"/>
  <c r="F169" i="1"/>
  <c r="Y165" i="1" l="1"/>
  <c r="F170" i="1"/>
  <c r="AD162" i="1"/>
  <c r="AI161" i="1"/>
  <c r="AJ161" i="1"/>
  <c r="F171" i="1" l="1"/>
  <c r="AD163" i="1"/>
  <c r="AI162" i="1"/>
  <c r="AJ162" i="1"/>
  <c r="Y166" i="1"/>
  <c r="AD164" i="1" l="1"/>
  <c r="AI163" i="1"/>
  <c r="AJ163" i="1"/>
  <c r="Y167" i="1"/>
  <c r="F172" i="1"/>
  <c r="Y168" i="1" l="1"/>
  <c r="F173" i="1"/>
  <c r="AD165" i="1"/>
  <c r="AI164" i="1"/>
  <c r="AJ164" i="1"/>
  <c r="F174" i="1" l="1"/>
  <c r="AD166" i="1"/>
  <c r="AI165" i="1"/>
  <c r="AJ165" i="1"/>
  <c r="Y169" i="1"/>
  <c r="AD167" i="1" l="1"/>
  <c r="AI166" i="1"/>
  <c r="AJ166" i="1"/>
  <c r="Y170" i="1"/>
  <c r="F175" i="1"/>
  <c r="Y171" i="1" l="1"/>
  <c r="F176" i="1"/>
  <c r="AD168" i="1"/>
  <c r="AI167" i="1"/>
  <c r="AJ167" i="1"/>
  <c r="F177" i="1" l="1"/>
  <c r="AD169" i="1"/>
  <c r="AI168" i="1"/>
  <c r="AJ168" i="1"/>
  <c r="Y172" i="1"/>
  <c r="AD170" i="1" l="1"/>
  <c r="AI169" i="1"/>
  <c r="AJ169" i="1"/>
  <c r="Y173" i="1"/>
  <c r="F178" i="1"/>
  <c r="Y174" i="1" l="1"/>
  <c r="F179" i="1"/>
  <c r="AD171" i="1"/>
  <c r="AI170" i="1"/>
  <c r="AJ170" i="1"/>
  <c r="F180" i="1" l="1"/>
  <c r="AD172" i="1"/>
  <c r="AI171" i="1"/>
  <c r="AJ171" i="1"/>
  <c r="Y175" i="1"/>
  <c r="AD173" i="1" l="1"/>
  <c r="AI172" i="1"/>
  <c r="AJ172" i="1"/>
  <c r="Y176" i="1"/>
  <c r="F181" i="1"/>
  <c r="Y177" i="1" l="1"/>
  <c r="F182" i="1"/>
  <c r="AD174" i="1"/>
  <c r="AI173" i="1"/>
  <c r="AJ173" i="1"/>
  <c r="F183" i="1" l="1"/>
  <c r="AD175" i="1"/>
  <c r="AI174" i="1"/>
  <c r="AJ174" i="1"/>
  <c r="Y178" i="1"/>
  <c r="AD176" i="1" l="1"/>
  <c r="AI175" i="1"/>
  <c r="AJ175" i="1"/>
  <c r="Y179" i="1"/>
  <c r="F184" i="1"/>
  <c r="Y180" i="1" l="1"/>
  <c r="F185" i="1"/>
  <c r="AD177" i="1"/>
  <c r="AI176" i="1"/>
  <c r="AJ176" i="1"/>
  <c r="F186" i="1" l="1"/>
  <c r="AD178" i="1"/>
  <c r="AI177" i="1"/>
  <c r="AJ177" i="1"/>
  <c r="Y181" i="1"/>
  <c r="AD179" i="1" l="1"/>
  <c r="AI178" i="1"/>
  <c r="AJ178" i="1"/>
  <c r="Y182" i="1"/>
  <c r="F187" i="1"/>
  <c r="Y183" i="1" l="1"/>
  <c r="F188" i="1"/>
  <c r="AD180" i="1"/>
  <c r="AI179" i="1"/>
  <c r="AJ179" i="1"/>
  <c r="F189" i="1" l="1"/>
  <c r="AD181" i="1"/>
  <c r="AI180" i="1"/>
  <c r="AJ180" i="1"/>
  <c r="Y184" i="1"/>
  <c r="AD182" i="1" l="1"/>
  <c r="AI181" i="1"/>
  <c r="AJ181" i="1"/>
  <c r="Y185" i="1"/>
  <c r="F190" i="1"/>
  <c r="Y186" i="1" l="1"/>
  <c r="F191" i="1"/>
  <c r="AD183" i="1"/>
  <c r="AI182" i="1"/>
  <c r="AJ182" i="1"/>
  <c r="F192" i="1" l="1"/>
  <c r="AD184" i="1"/>
  <c r="AI183" i="1"/>
  <c r="AJ183" i="1"/>
  <c r="Y187" i="1"/>
  <c r="AD185" i="1" l="1"/>
  <c r="AI184" i="1"/>
  <c r="AJ184" i="1"/>
  <c r="Y188" i="1"/>
  <c r="F193" i="1"/>
  <c r="Y189" i="1" l="1"/>
  <c r="F194" i="1"/>
  <c r="AD186" i="1"/>
  <c r="AI185" i="1"/>
  <c r="AJ185" i="1"/>
  <c r="F195" i="1" l="1"/>
  <c r="AD187" i="1"/>
  <c r="AI186" i="1"/>
  <c r="AJ186" i="1"/>
  <c r="Y190" i="1"/>
  <c r="AD188" i="1" l="1"/>
  <c r="AI187" i="1"/>
  <c r="AJ187" i="1"/>
  <c r="Y191" i="1"/>
  <c r="F196" i="1"/>
  <c r="Y192" i="1" l="1"/>
  <c r="F197" i="1"/>
  <c r="AD189" i="1"/>
  <c r="AI188" i="1"/>
  <c r="AJ188" i="1"/>
  <c r="F198" i="1" l="1"/>
  <c r="AD190" i="1"/>
  <c r="AI189" i="1"/>
  <c r="AJ189" i="1"/>
  <c r="Y193" i="1"/>
  <c r="AD191" i="1" l="1"/>
  <c r="AI190" i="1"/>
  <c r="AJ190" i="1"/>
  <c r="Y194" i="1"/>
  <c r="F199" i="1"/>
  <c r="Y195" i="1" l="1"/>
  <c r="F200" i="1"/>
  <c r="AD192" i="1"/>
  <c r="AI191" i="1"/>
  <c r="AJ191" i="1"/>
  <c r="F201" i="1" l="1"/>
  <c r="AD193" i="1"/>
  <c r="AI192" i="1"/>
  <c r="AJ192" i="1"/>
  <c r="Y196" i="1"/>
  <c r="AD194" i="1" l="1"/>
  <c r="AI193" i="1"/>
  <c r="AJ193" i="1"/>
  <c r="Y197" i="1"/>
  <c r="F202" i="1"/>
  <c r="Y198" i="1" l="1"/>
  <c r="F203" i="1"/>
  <c r="AD195" i="1"/>
  <c r="AI194" i="1"/>
  <c r="AJ194" i="1"/>
  <c r="F204" i="1" l="1"/>
  <c r="AD196" i="1"/>
  <c r="AI195" i="1"/>
  <c r="AJ195" i="1"/>
  <c r="Y199" i="1"/>
  <c r="AD197" i="1" l="1"/>
  <c r="AI196" i="1"/>
  <c r="AJ196" i="1"/>
  <c r="Y200" i="1"/>
  <c r="Y201" i="1" l="1"/>
  <c r="AD198" i="1"/>
  <c r="AI197" i="1"/>
  <c r="AJ197" i="1"/>
  <c r="F319" i="1"/>
  <c r="AD199" i="1" l="1"/>
  <c r="AI198" i="1"/>
  <c r="AJ198" i="1"/>
  <c r="Y202" i="1"/>
  <c r="F320" i="1"/>
  <c r="Y203" i="1" l="1"/>
  <c r="AD200" i="1"/>
  <c r="AI199" i="1"/>
  <c r="AJ199" i="1"/>
  <c r="F321" i="1"/>
  <c r="AD201" i="1" l="1"/>
  <c r="AI200" i="1"/>
  <c r="AJ200" i="1"/>
  <c r="Y204" i="1"/>
  <c r="G319" i="1"/>
  <c r="F322" i="1"/>
  <c r="E320" i="1"/>
  <c r="F411" i="1" l="1"/>
  <c r="AD202" i="1"/>
  <c r="AJ201" i="1"/>
  <c r="AI201" i="1"/>
  <c r="F323" i="1"/>
  <c r="G320" i="1"/>
  <c r="E321" i="1"/>
  <c r="AD203" i="1" l="1"/>
  <c r="AI202" i="1"/>
  <c r="AJ202" i="1"/>
  <c r="G321" i="1"/>
  <c r="F324" i="1"/>
  <c r="E322" i="1"/>
  <c r="AD204" i="1" l="1"/>
  <c r="AI203" i="1"/>
  <c r="AJ203" i="1"/>
  <c r="F325" i="1"/>
  <c r="G322" i="1"/>
  <c r="E323" i="1"/>
  <c r="G411" i="1" l="1"/>
  <c r="AI204" i="1"/>
  <c r="AJ204" i="1"/>
  <c r="G323" i="1"/>
  <c r="F326" i="1"/>
  <c r="E324" i="1"/>
  <c r="F327" i="1" l="1"/>
  <c r="G324" i="1"/>
  <c r="E325" i="1"/>
  <c r="G325" i="1" l="1"/>
  <c r="F328" i="1"/>
  <c r="E326" i="1"/>
  <c r="F329" i="1" l="1"/>
  <c r="G326" i="1"/>
  <c r="E327" i="1"/>
  <c r="G327" i="1" l="1"/>
  <c r="F330" i="1"/>
  <c r="E328" i="1"/>
  <c r="F331" i="1" l="1"/>
  <c r="G328" i="1"/>
  <c r="E329" i="1"/>
  <c r="G329" i="1" l="1"/>
  <c r="F332" i="1"/>
  <c r="E330" i="1"/>
  <c r="F333" i="1" l="1"/>
  <c r="G330" i="1"/>
  <c r="E331" i="1"/>
  <c r="G331" i="1" l="1"/>
  <c r="F334" i="1"/>
  <c r="E332" i="1"/>
  <c r="G332" i="1" l="1"/>
  <c r="F335" i="1"/>
  <c r="E333" i="1"/>
  <c r="F336" i="1" l="1"/>
  <c r="G333" i="1"/>
  <c r="E334" i="1"/>
  <c r="G334" i="1" l="1"/>
  <c r="F337" i="1"/>
  <c r="E335" i="1"/>
  <c r="F338" i="1" l="1"/>
  <c r="G335" i="1"/>
  <c r="E336" i="1"/>
  <c r="G336" i="1" l="1"/>
  <c r="F339" i="1"/>
  <c r="E337" i="1"/>
  <c r="F340" i="1" l="1"/>
  <c r="G337" i="1"/>
  <c r="E338" i="1"/>
  <c r="G338" i="1" l="1"/>
  <c r="F341" i="1"/>
  <c r="E339" i="1"/>
  <c r="F342" i="1" l="1"/>
  <c r="G339" i="1"/>
  <c r="E340" i="1"/>
  <c r="G340" i="1" l="1"/>
  <c r="F343" i="1"/>
  <c r="E341" i="1"/>
  <c r="F344" i="1" l="1"/>
  <c r="G341" i="1"/>
  <c r="E342" i="1"/>
  <c r="G342" i="1" l="1"/>
  <c r="F345" i="1"/>
  <c r="E343" i="1"/>
  <c r="F346" i="1" l="1"/>
  <c r="G343" i="1"/>
  <c r="E344" i="1"/>
  <c r="G344" i="1" l="1"/>
  <c r="F347" i="1"/>
  <c r="E345" i="1"/>
  <c r="F348" i="1" l="1"/>
  <c r="G345" i="1"/>
  <c r="E346" i="1"/>
  <c r="G346" i="1" l="1"/>
  <c r="F349" i="1"/>
  <c r="E347" i="1"/>
  <c r="F350" i="1" l="1"/>
  <c r="G347" i="1"/>
  <c r="E348" i="1"/>
  <c r="G348" i="1" l="1"/>
  <c r="F351" i="1"/>
  <c r="E349" i="1"/>
  <c r="F352" i="1" l="1"/>
  <c r="G349" i="1"/>
  <c r="E350" i="1"/>
  <c r="G350" i="1" l="1"/>
  <c r="F353" i="1"/>
  <c r="E351" i="1"/>
  <c r="F354" i="1" l="1"/>
  <c r="G351" i="1"/>
  <c r="E352" i="1"/>
  <c r="G352" i="1" l="1"/>
  <c r="F355" i="1"/>
  <c r="E353" i="1"/>
  <c r="F356" i="1" l="1"/>
  <c r="G353" i="1"/>
  <c r="E354" i="1"/>
  <c r="G354" i="1" l="1"/>
  <c r="F357" i="1"/>
  <c r="E355" i="1"/>
  <c r="F358" i="1" l="1"/>
  <c r="G355" i="1"/>
  <c r="E356" i="1"/>
  <c r="G356" i="1" l="1"/>
  <c r="F359" i="1"/>
  <c r="E357" i="1"/>
  <c r="F360" i="1" l="1"/>
  <c r="G357" i="1"/>
  <c r="E358" i="1"/>
  <c r="G358" i="1" l="1"/>
  <c r="F361" i="1"/>
  <c r="E359" i="1"/>
  <c r="F362" i="1" l="1"/>
  <c r="G359" i="1"/>
  <c r="E360" i="1"/>
  <c r="G360" i="1" l="1"/>
  <c r="F363" i="1"/>
  <c r="E361" i="1"/>
  <c r="F364" i="1" l="1"/>
  <c r="G361" i="1"/>
  <c r="E362" i="1"/>
  <c r="G362" i="1" l="1"/>
  <c r="F365" i="1"/>
  <c r="E363" i="1"/>
  <c r="F366" i="1" l="1"/>
  <c r="G363" i="1"/>
  <c r="E364" i="1"/>
  <c r="G364" i="1" l="1"/>
  <c r="F367" i="1"/>
  <c r="E365" i="1"/>
  <c r="F368" i="1" l="1"/>
  <c r="G365" i="1"/>
  <c r="E366" i="1"/>
  <c r="G366" i="1" l="1"/>
  <c r="F369" i="1"/>
  <c r="E367" i="1"/>
  <c r="F370" i="1" l="1"/>
  <c r="G367" i="1"/>
  <c r="E368" i="1"/>
  <c r="G368" i="1" l="1"/>
  <c r="F371" i="1"/>
  <c r="E369" i="1"/>
  <c r="F372" i="1" l="1"/>
  <c r="G369" i="1"/>
  <c r="E370" i="1"/>
  <c r="G370" i="1" l="1"/>
  <c r="F373" i="1"/>
  <c r="E371" i="1"/>
  <c r="F374" i="1" l="1"/>
  <c r="G371" i="1"/>
  <c r="E372" i="1"/>
  <c r="G372" i="1" l="1"/>
  <c r="F375" i="1"/>
  <c r="E373" i="1"/>
  <c r="F376" i="1" l="1"/>
  <c r="G373" i="1"/>
  <c r="E374" i="1"/>
  <c r="G374" i="1" l="1"/>
  <c r="F377" i="1"/>
  <c r="E375" i="1"/>
  <c r="F378" i="1" l="1"/>
  <c r="G375" i="1"/>
  <c r="E376" i="1"/>
  <c r="G376" i="1" l="1"/>
  <c r="F379" i="1"/>
  <c r="E377" i="1"/>
  <c r="F380" i="1" l="1"/>
  <c r="G377" i="1"/>
  <c r="E378" i="1"/>
  <c r="G378" i="1" l="1"/>
  <c r="F381" i="1"/>
  <c r="E379" i="1"/>
  <c r="F382" i="1" l="1"/>
  <c r="G379" i="1"/>
  <c r="E380" i="1"/>
  <c r="G380" i="1" l="1"/>
  <c r="F383" i="1"/>
  <c r="E381" i="1"/>
  <c r="F384" i="1" l="1"/>
  <c r="G381" i="1"/>
  <c r="E382" i="1"/>
  <c r="G382" i="1" l="1"/>
  <c r="F385" i="1"/>
  <c r="E383" i="1"/>
  <c r="F386" i="1" l="1"/>
  <c r="G383" i="1"/>
  <c r="E384" i="1"/>
  <c r="G384" i="1" l="1"/>
  <c r="F387" i="1"/>
  <c r="E385" i="1"/>
  <c r="F388" i="1" l="1"/>
  <c r="G385" i="1"/>
  <c r="E386" i="1"/>
  <c r="G386" i="1" l="1"/>
  <c r="F389" i="1"/>
  <c r="E387" i="1"/>
  <c r="F390" i="1" l="1"/>
  <c r="G387" i="1"/>
  <c r="E388" i="1"/>
  <c r="G388" i="1" l="1"/>
  <c r="F391" i="1"/>
  <c r="E389" i="1"/>
  <c r="F392" i="1" l="1"/>
  <c r="G389" i="1"/>
  <c r="E390" i="1"/>
  <c r="G390" i="1" l="1"/>
  <c r="F393" i="1"/>
  <c r="E391" i="1"/>
  <c r="F394" i="1" l="1"/>
  <c r="G391" i="1"/>
  <c r="E392" i="1"/>
  <c r="G392" i="1" l="1"/>
  <c r="F395" i="1"/>
  <c r="E393" i="1"/>
  <c r="F396" i="1" l="1"/>
  <c r="G393" i="1"/>
  <c r="E394" i="1"/>
  <c r="G394" i="1" l="1"/>
  <c r="F397" i="1"/>
  <c r="E395" i="1"/>
  <c r="F398" i="1" l="1"/>
  <c r="G395" i="1"/>
  <c r="E396" i="1"/>
  <c r="G396" i="1" l="1"/>
  <c r="F399" i="1"/>
  <c r="E397" i="1"/>
  <c r="G397" i="1" l="1"/>
  <c r="F400" i="1"/>
  <c r="E398" i="1"/>
  <c r="G398" i="1" l="1"/>
  <c r="F401" i="1"/>
  <c r="E399" i="1"/>
  <c r="F402" i="1" l="1"/>
  <c r="G399" i="1"/>
  <c r="E400" i="1"/>
  <c r="G400" i="1" l="1"/>
  <c r="F403" i="1"/>
  <c r="E401" i="1"/>
  <c r="F404" i="1" l="1"/>
  <c r="G401" i="1"/>
  <c r="E402" i="1"/>
  <c r="G402" i="1" l="1"/>
  <c r="F405" i="1"/>
  <c r="E403" i="1"/>
  <c r="F406" i="1" l="1"/>
  <c r="G403" i="1"/>
  <c r="E404" i="1"/>
  <c r="G404" i="1" l="1"/>
  <c r="F407" i="1"/>
  <c r="E405" i="1"/>
  <c r="F408" i="1" l="1"/>
  <c r="G405" i="1"/>
  <c r="E406" i="1"/>
  <c r="G406" i="1" l="1"/>
  <c r="F410" i="1"/>
  <c r="F409" i="1"/>
  <c r="E407" i="1"/>
  <c r="G407" i="1" l="1"/>
  <c r="E408" i="1"/>
  <c r="G408" i="1" l="1"/>
  <c r="E410" i="1"/>
  <c r="E409" i="1"/>
  <c r="G410" i="1" l="1"/>
  <c r="G409" i="1"/>
</calcChain>
</file>

<file path=xl/sharedStrings.xml><?xml version="1.0" encoding="utf-8"?>
<sst xmlns="http://schemas.openxmlformats.org/spreadsheetml/2006/main" count="734" uniqueCount="172">
  <si>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</si>
  <si>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</si>
  <si>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</si>
  <si>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</si>
  <si>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</si>
  <si>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</si>
  <si>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</si>
  <si>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</si>
  <si>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</si>
  <si>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</si>
  <si>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</si>
  <si>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</si>
  <si>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</si>
  <si>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</si>
  <si>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</si>
  <si>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</si>
  <si>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</si>
  <si>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</si>
  <si>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</si>
  <si>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</si>
  <si>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</si>
  <si>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</si>
  <si>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</si>
  <si>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</si>
  <si>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</si>
  <si>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</si>
  <si>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</si>
  <si>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</si>
  <si>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</si>
  <si>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</si>
  <si>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</si>
  <si>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</si>
  <si>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</si>
  <si>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</si>
  <si>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</si>
  <si>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</si>
  <si>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</si>
  <si>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Analisi di genere dei Sindaci, Presidenti, Consiglieri degli enti locali e aziende pubbliche</t>
  </si>
  <si>
    <t>valore %</t>
  </si>
  <si>
    <t>valore ass.</t>
  </si>
  <si>
    <t>Analisi di genere delle cariche comunali</t>
  </si>
  <si>
    <t>&gt; Dettaglio Cariche comunali</t>
  </si>
  <si>
    <t>Analisi di genere delle cariche provinciali</t>
  </si>
  <si>
    <t>Assessori regionali donne</t>
  </si>
  <si>
    <t>Consiglieri regionali donne</t>
  </si>
  <si>
    <t>Presidente Regione donna (si/no)</t>
  </si>
  <si>
    <t>presenza/assenza</t>
  </si>
  <si>
    <t>no</t>
  </si>
  <si>
    <t>sì</t>
  </si>
  <si>
    <t>Analisi di genere dei dirigenti iscritti all’INPS</t>
  </si>
  <si>
    <t>20-39</t>
  </si>
  <si>
    <t>40-59</t>
  </si>
  <si>
    <t>60-64</t>
  </si>
  <si>
    <t xml:space="preserve"> &gt;=65</t>
  </si>
  <si>
    <t>Estrazione di minerali (*)</t>
  </si>
  <si>
    <t>Attività manifatturiere (*)</t>
  </si>
  <si>
    <t>Produzione e distribuzione di energia elettrica, gas e acqua (*)</t>
  </si>
  <si>
    <t>Costruzioni (*)</t>
  </si>
  <si>
    <t>Commercio all'ingrosso e al dettaglio; riparazione di autoveicoli, motocicli e di beni personali e per la casa (*)</t>
  </si>
  <si>
    <t>Alberghi e ristoranti (*)</t>
  </si>
  <si>
    <t>Trasporti, magazzinaggio e comunicazioni (*)</t>
  </si>
  <si>
    <t>Attività finanziarie (*)</t>
  </si>
  <si>
    <t>Attività immobiliari, noleggio, informatica, ricerca, servizi alle imprese (*)</t>
  </si>
  <si>
    <t>Istruzione (*)</t>
  </si>
  <si>
    <t>Sanità e assistenza sociale (*)</t>
  </si>
  <si>
    <t>Altri servizi pubblici, sociali e personali (*)</t>
  </si>
  <si>
    <t>Analisi di genere delle cariche regionali</t>
  </si>
  <si>
    <t>Percentuale donne Sindaco</t>
  </si>
  <si>
    <t xml:space="preserve">N. donne Presidenti di provincia </t>
  </si>
  <si>
    <t>Percentuale donne Presidenti di provincia</t>
  </si>
  <si>
    <t>Percentuale cariche comunali ricoperte da donne</t>
  </si>
  <si>
    <t>Percentuale donne Assessori comunali (*)</t>
  </si>
  <si>
    <t>Percentuale donne Consiglieri comunali (*)</t>
  </si>
  <si>
    <t>Percentuale donne Presidenti di Consigli comunali</t>
  </si>
  <si>
    <t>Percentuale cariche provinciali ricoperte da donne</t>
  </si>
  <si>
    <t>Dettaglio Cariche provinciali</t>
  </si>
  <si>
    <t>Percentuale donne Assessori provinciali (*)</t>
  </si>
  <si>
    <t>Percentuale donne Consiglieri provinciali (*)</t>
  </si>
  <si>
    <t>Percentuale donne Presidenti di Consigli provinciali</t>
  </si>
  <si>
    <t>Percentuale cariche regionaliricoperte da donne</t>
  </si>
  <si>
    <t>Dettaglio Cariche regionali</t>
  </si>
  <si>
    <r>
      <t xml:space="preserve">N. dirigenti </t>
    </r>
    <r>
      <rPr>
        <b/>
        <sz val="10"/>
        <rFont val="Calibri"/>
        <family val="2"/>
      </rPr>
      <t>(Maschi)</t>
    </r>
  </si>
  <si>
    <r>
      <t xml:space="preserve">N.rigenti </t>
    </r>
    <r>
      <rPr>
        <b/>
        <sz val="10"/>
        <rFont val="Calibri"/>
        <family val="2"/>
      </rPr>
      <t>(Femmine)</t>
    </r>
  </si>
  <si>
    <r>
      <t xml:space="preserve">N.rigenti </t>
    </r>
    <r>
      <rPr>
        <b/>
        <sz val="10"/>
        <rFont val="Calibri"/>
        <family val="2"/>
      </rPr>
      <t>(Totale)</t>
    </r>
  </si>
  <si>
    <t>Incidenza donne dirigenti iscritte all'INPS nel territorio</t>
  </si>
  <si>
    <t>Indicenza donne dirigenti iscritte all'INPS per classi di età</t>
  </si>
  <si>
    <t>N. assoluti dei dirigenti per classi di età</t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</si>
  <si>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20-39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</si>
  <si>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40-59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</si>
  <si>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60-64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</si>
  <si>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&gt;=65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</si>
  <si>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20-39 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</si>
  <si>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40-59 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</si>
  <si>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60-64 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</si>
  <si>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&gt;=65 </t>
    </r>
  </si>
  <si>
    <r>
      <rPr>
        <b/>
        <sz val="10"/>
        <color indexed="8"/>
        <rFont val="Calibri"/>
        <family val="2"/>
      </rPr>
      <t>Totale</t>
    </r>
    <r>
      <rPr>
        <sz val="10"/>
        <color indexed="8"/>
        <rFont val="Calibri"/>
        <family val="2"/>
      </rPr>
      <t xml:space="preserve"> 20-39 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</si>
  <si>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40-59 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</si>
  <si>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60-64 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</si>
  <si>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&gt;=65 </t>
    </r>
  </si>
  <si>
    <t>N. assoluti dei dirigenti per settore* e per genere</t>
  </si>
  <si>
    <r>
      <t xml:space="preserve">Estrazione di minerali </t>
    </r>
    <r>
      <rPr>
        <b/>
        <sz val="10"/>
        <color indexed="8"/>
        <rFont val="Calibri"/>
        <family val="2"/>
      </rPr>
      <t xml:space="preserve">(Maschi) </t>
    </r>
    <r>
      <rPr>
        <sz val="10"/>
        <color indexed="8"/>
        <rFont val="Calibri"/>
        <family val="2"/>
      </rPr>
      <t>(*)</t>
    </r>
  </si>
  <si>
    <r>
      <t xml:space="preserve">Attività manifatturiere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</si>
  <si>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>Produzione e distribuzione di energia elettrica, gas e acqua</t>
    </r>
    <r>
      <rPr>
        <b/>
        <sz val="10"/>
        <color indexed="8"/>
        <rFont val="Calibri"/>
        <family val="2"/>
      </rPr>
      <t xml:space="preserve"> (Maschi)</t>
    </r>
    <r>
      <rPr>
        <sz val="10"/>
        <color indexed="8"/>
        <rFont val="Calibri"/>
        <family val="2"/>
      </rPr>
      <t xml:space="preserve"> (*)</t>
    </r>
  </si>
  <si>
    <r>
      <t xml:space="preserve">Costruzioni </t>
    </r>
    <r>
      <rPr>
        <b/>
        <sz val="10"/>
        <color indexed="8"/>
        <rFont val="Calibri"/>
        <family val="2"/>
      </rPr>
      <t xml:space="preserve">(Maschi) </t>
    </r>
    <r>
      <rPr>
        <sz val="10"/>
        <color indexed="8"/>
        <rFont val="Calibri"/>
        <family val="2"/>
      </rPr>
      <t>(*)</t>
    </r>
  </si>
  <si>
    <r>
      <t xml:space="preserve">Commercio all'ingrosso e al dettaglio; riparazione di autoveicoli, motocicli e di beni personali e per la casa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</si>
  <si>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Alberghi e ristoranti </t>
    </r>
    <r>
      <rPr>
        <b/>
        <sz val="10"/>
        <color indexed="8"/>
        <rFont val="Calibri"/>
        <family val="2"/>
      </rPr>
      <t xml:space="preserve">(Maschi) </t>
    </r>
    <r>
      <rPr>
        <sz val="10"/>
        <color indexed="8"/>
        <rFont val="Calibri"/>
        <family val="2"/>
      </rPr>
      <t>(*)</t>
    </r>
  </si>
  <si>
    <r>
      <t xml:space="preserve">Trasporti, magazzinaggio e comunicazioni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</si>
  <si>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Attività finanziarie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</si>
  <si>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Attività immobiliari, noleggio, informatica, ricerca, servizi alle imprese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</si>
  <si>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 Istruzione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</si>
  <si>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 Sanità e assistenza sociale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</si>
  <si>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 Altri servizi pubblici, sociali e personali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</si>
  <si>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Estrazione di minerali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</si>
  <si>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Attività manifatturiere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</si>
  <si>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Produzione e distribuzione di energia elettrica, gas e acqua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</si>
  <si>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Costruzioni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</si>
  <si>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Commercio all'ingrosso e al dettaglio; riparazione di autoveicoli, motocicli e di beni personali e per la casa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</si>
  <si>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Alberghi e ristoranti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</si>
  <si>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Trasporti, magazzinaggio e comunicazioni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</si>
  <si>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Attività finanziarie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</si>
  <si>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Attività immobiliari, noleggio, informatica, ricerca, servizi alle imprese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</si>
  <si>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Istruzione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</si>
  <si>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Sanità e assistenza sociale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</si>
  <si>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Altri servizi pubblici, sociali e personali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</si>
  <si>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Estrazione di minerali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</si>
  <si>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Attività manifatturiere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</si>
  <si>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Produzione e distribuzione di energia elettrica, gas e acqua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</si>
  <si>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Costruzioni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</si>
  <si>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Commercio all'ingrosso e al dettaglio; riparazione di autoveicoli, motocicli e di beni personali e per la casa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</si>
  <si>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Alberghi e ristoranti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</si>
  <si>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Trasporti, magazzinaggio e comunicazioni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</si>
  <si>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Attività finanziarie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</si>
  <si>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Attività immobiliari, noleggio, informatica, ricerca, servizi alle imprese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</si>
  <si>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 Istruzione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</si>
  <si>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 Sanità e assistenza sociale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</si>
  <si>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Altri servizi pubblici, sociali e personali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</si>
  <si>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t>Incidenza donne dirigenti per settore (*)</t>
  </si>
  <si>
    <t>Elaborazione Ancitel - http://www.comuniverso.it/index.cfm?Le%20donne%20sindaco&amp;menu=118</t>
  </si>
  <si>
    <t>Unione delle province italiane - http://www.upinet.it/provincia_result</t>
  </si>
  <si>
    <t>N. di Presidente province donne / n. totale di Presidenti province</t>
  </si>
  <si>
    <t>Ministero dell’Interno, Anagrafe degli amministratori comunali, provinciali e regionali - link: http://amministratori.interno.it/AmmIndex6.htm</t>
  </si>
  <si>
    <t xml:space="preserve">N. donne che ricoprono cariche comunali / n. totale cariche </t>
  </si>
  <si>
    <t>(*) La carica di Assessore comunale ricomprende: Assessore, Assessore anziano, Assessore effettivo, Assessore non di origine elettiva, Assessore supplente</t>
  </si>
  <si>
    <t>N. assessori comunali donne / n. totale assessori comunali in carica</t>
  </si>
  <si>
    <t xml:space="preserve">(*) L a carica di Consigliere comunali ricomprende : Consigliere, Consigliere -  Candidato Sindaco, Consigliere supplente, Consigliere straniero) </t>
  </si>
  <si>
    <t>N. Consigliere comunali donne / n. totale Consiglieri comunali in carica</t>
  </si>
  <si>
    <t>N. Presidenti di Consigli comunal donne / n. totale Presidenti  Consigli comunali</t>
  </si>
  <si>
    <t xml:space="preserve">N. donne che ricoprono cariche provinciali / n. totale cariche </t>
  </si>
  <si>
    <t>(*) L a carica di Assessore ricomprende: Assessore, Assessore anziano, Assessore effettivo, Assessore non di origine elettiva, Assessore supplente</t>
  </si>
  <si>
    <t>N. assessori provinciali donne / n. totale assessori provinciali in carica</t>
  </si>
  <si>
    <t>(*) L a carica di Consigliere provinciale ricomprende: Consigliere, Consigliere -  Candidato Sindaco, Consigliere straniero, Consigliere supplente</t>
  </si>
  <si>
    <t>N. Consigliere provinciali donne / n. totale Consiglieri provinciali in carica</t>
  </si>
  <si>
    <t>N. Presidenti di Consigli provicniali donne / n. totale Presidenti  Consigli provinciali</t>
  </si>
  <si>
    <t>N. Cariche regionali donne / n. totale cariche</t>
  </si>
  <si>
    <t>N. assessori regionali donne / n. totale assessori regionali</t>
  </si>
  <si>
    <t>N. consiglieri regionali donne / n. totale consiglieri regionali</t>
  </si>
  <si>
    <t>Sulle Regioni è stata considerata la presenza/assenza di presidenti di Regione donna. Sulle macroripartizioni territoriali il dato è dato dalla somma dei presidenti di regione donna nelle regioni di appartenenza della macroripartizione.</t>
  </si>
  <si>
    <t>INPS - link: http://www.inps.it/webidentity/banchedatistatistiche/dipeme2/index01.jsp?CMDNAME=SCR105</t>
  </si>
  <si>
    <t>N. di dirigenti donne iscritte all’INPS nel territorio di riferimento / n. di dirigenti totali iscritti all’INPS nel territorio di riferimento</t>
  </si>
  <si>
    <t>N. dirigenti donne iscritte all’INPS nel territorio di riferimento per classi di età / n.  dirigenti totali iscritti all’INPS nel territorio di riferimento per classi di età</t>
  </si>
  <si>
    <t>(*) E' stata utilizzata la classificazione per settori "ATECO 2002"</t>
  </si>
  <si>
    <t>N. dirigenti donne iscritte all’INPS nel territorio di riferimento per settore specifico / n.  dirigenti totali iscritti all’INPSnel territorio di riferimento per settore specifico</t>
  </si>
  <si>
    <t xml:space="preserve">N. Sindaci donne / N. totale Sindaci </t>
  </si>
  <si>
    <r>
      <t xml:space="preserve">N. dirigenti </t>
    </r>
    <r>
      <rPr>
        <b/>
        <sz val="10"/>
        <rFont val="Calibri"/>
        <family val="2"/>
      </rPr>
      <t>(Femmine)</t>
    </r>
  </si>
  <si>
    <r>
      <t xml:space="preserve">N. dirigenti </t>
    </r>
    <r>
      <rPr>
        <b/>
        <sz val="10"/>
        <rFont val="Calibri"/>
        <family val="2"/>
      </rPr>
      <t>(Totale)</t>
    </r>
  </si>
  <si>
    <t>Femmine</t>
  </si>
  <si>
    <t>Maschi</t>
  </si>
  <si>
    <t>Tot.</t>
  </si>
  <si>
    <t>TOT.</t>
  </si>
  <si>
    <t>&gt;= 60</t>
  </si>
  <si>
    <t>TOT.%</t>
  </si>
  <si>
    <t>EMPOWERMENT DI GENERE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</si>
</sst>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#,##0.0_-"/>
    <numFmt numFmtId="167" formatCode="_-* #,##0.0_-;\-* #,##0.0_-;_-* &quot;-&quot;??_-;_-@_-"/>
    <numFmt numFmtId="168" formatCode="#,##0.0"/>
    <numFmt numFmtId="169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Tahoma"/>
      <family val="2"/>
    </font>
    <font>
      <sz val="8"/>
      <color indexed="6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291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20" fillId="0" borderId="0"/>
    <xf numFmtId="166" fontId="20" fillId="0" borderId="12">
      <alignment horizontal="right" vertical="center"/>
    </xf>
    <xf numFmtId="49" fontId="20" fillId="0" borderId="12">
      <alignment vertical="center" wrapText="1"/>
    </xf>
    <xf numFmtId="0" fontId="14" fillId="0" borderId="0"/>
  </cellStyleXfs>
  <cellXfs count="152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7" borderId="2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7" borderId="9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center" wrapText="1"/>
    </xf>
    <xf numFmtId="0" fontId="16" fillId="0" borderId="0" xfId="2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4" fillId="0" borderId="0" xfId="3" applyFont="1" applyAlignment="1">
      <alignment vertical="top"/>
    </xf>
    <xf numFmtId="0" fontId="18" fillId="0" borderId="0" xfId="3" applyFont="1" applyFill="1" applyAlignment="1">
      <alignment vertical="top"/>
    </xf>
    <xf numFmtId="0" fontId="15" fillId="0" borderId="0" xfId="3" applyFont="1" applyAlignment="1">
      <alignment vertical="top" wrapText="1"/>
    </xf>
    <xf numFmtId="0" fontId="13" fillId="0" borderId="0" xfId="3" applyFont="1" applyFill="1" applyAlignment="1">
      <alignment vertical="top" wrapText="1"/>
    </xf>
    <xf numFmtId="0" fontId="14" fillId="0" borderId="0" xfId="3" applyFont="1" applyAlignment="1">
      <alignment vertical="center"/>
    </xf>
    <xf numFmtId="0" fontId="14" fillId="0" borderId="0" xfId="3" applyAlignment="1">
      <alignment vertical="center"/>
    </xf>
    <xf numFmtId="0" fontId="19" fillId="0" borderId="0" xfId="3" applyFont="1"/>
    <xf numFmtId="0" fontId="4" fillId="0" borderId="0" xfId="0" applyFont="1" applyAlignment="1">
      <alignment horizontal="left" vertical="center"/>
    </xf>
    <xf numFmtId="0" fontId="19" fillId="9" borderId="1" xfId="3" applyFont="1" applyFill="1" applyBorder="1" applyAlignment="1">
      <alignment horizontal="center" vertical="top"/>
    </xf>
    <xf numFmtId="0" fontId="0" fillId="0" borderId="0" xfId="0" applyAlignment="1"/>
    <xf numFmtId="167" fontId="10" fillId="0" borderId="0" xfId="1" applyNumberFormat="1" applyFont="1" applyBorder="1" applyAlignment="1">
      <alignment vertical="center"/>
    </xf>
    <xf numFmtId="0" fontId="0" fillId="10" borderId="1" xfId="0" applyFill="1" applyBorder="1" applyAlignment="1"/>
    <xf numFmtId="0" fontId="22" fillId="10" borderId="1" xfId="0" applyFont="1" applyFill="1" applyBorder="1" applyAlignment="1">
      <alignment horizontal="left" vertical="center" wrapText="1"/>
    </xf>
    <xf numFmtId="0" fontId="19" fillId="10" borderId="1" xfId="0" applyFont="1" applyFill="1" applyBorder="1"/>
    <xf numFmtId="0" fontId="14" fillId="10" borderId="1" xfId="0" applyFont="1" applyFill="1" applyBorder="1" applyAlignment="1">
      <alignment vertical="top"/>
    </xf>
    <xf numFmtId="0" fontId="17" fillId="10" borderId="1" xfId="0" applyFont="1" applyFill="1" applyBorder="1" applyAlignment="1">
      <alignment horizontal="center" vertical="top" wrapText="1"/>
    </xf>
    <xf numFmtId="3" fontId="14" fillId="10" borderId="1" xfId="0" applyNumberFormat="1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justify" vertical="top" wrapText="1"/>
    </xf>
    <xf numFmtId="165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165" fontId="14" fillId="10" borderId="1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2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7" fillId="0" borderId="7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25" fillId="0" borderId="0" xfId="0" applyNumberFormat="1" applyFont="1" applyBorder="1"/>
    <xf numFmtId="168" fontId="25" fillId="0" borderId="0" xfId="0" applyNumberFormat="1" applyFont="1" applyBorder="1"/>
    <xf numFmtId="168" fontId="25" fillId="11" borderId="0" xfId="0" applyNumberFormat="1" applyFont="1" applyFill="1" applyBorder="1"/>
    <xf numFmtId="0" fontId="19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26" fillId="0" borderId="0" xfId="0" applyFont="1" applyBorder="1"/>
    <xf numFmtId="168" fontId="26" fillId="0" borderId="0" xfId="0" applyNumberFormat="1" applyFont="1" applyBorder="1"/>
    <xf numFmtId="0" fontId="14" fillId="0" borderId="0" xfId="0" applyFont="1" applyBorder="1" applyAlignment="1">
      <alignment vertical="top"/>
    </xf>
    <xf numFmtId="165" fontId="14" fillId="0" borderId="1" xfId="0" applyNumberFormat="1" applyFont="1" applyFill="1" applyBorder="1" applyAlignment="1">
      <alignment horizontal="right" vertical="center"/>
    </xf>
    <xf numFmtId="165" fontId="14" fillId="0" borderId="14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7" fillId="0" borderId="15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right" vertical="top"/>
    </xf>
    <xf numFmtId="165" fontId="14" fillId="0" borderId="14" xfId="0" applyNumberFormat="1" applyFont="1" applyFill="1" applyBorder="1" applyAlignment="1">
      <alignment horizontal="right" vertical="top"/>
    </xf>
    <xf numFmtId="0" fontId="14" fillId="0" borderId="14" xfId="0" applyFont="1" applyFill="1" applyBorder="1" applyAlignment="1">
      <alignment horizontal="right" vertical="top"/>
    </xf>
    <xf numFmtId="165" fontId="14" fillId="12" borderId="1" xfId="0" applyNumberFormat="1" applyFont="1" applyFill="1" applyBorder="1" applyAlignment="1">
      <alignment horizontal="right" vertical="center"/>
    </xf>
    <xf numFmtId="165" fontId="14" fillId="12" borderId="14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7" fillId="13" borderId="1" xfId="0" applyFont="1" applyFill="1" applyBorder="1" applyAlignment="1">
      <alignment horizontal="justify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right" vertical="center"/>
    </xf>
    <xf numFmtId="0" fontId="14" fillId="13" borderId="14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165" fontId="14" fillId="0" borderId="3" xfId="0" applyNumberFormat="1" applyFont="1" applyBorder="1" applyAlignment="1">
      <alignment vertical="top"/>
    </xf>
    <xf numFmtId="168" fontId="14" fillId="0" borderId="7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7" fontId="10" fillId="0" borderId="0" xfId="1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justify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7" fillId="0" borderId="1" xfId="0" applyFont="1" applyBorder="1" applyAlignment="1">
      <alignment horizontal="justify" vertical="center" wrapText="1"/>
    </xf>
    <xf numFmtId="3" fontId="14" fillId="0" borderId="1" xfId="0" applyNumberFormat="1" applyFont="1" applyBorder="1" applyAlignment="1">
      <alignment horizontal="right" vertical="center"/>
    </xf>
    <xf numFmtId="168" fontId="14" fillId="0" borderId="1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vertical="top"/>
    </xf>
    <xf numFmtId="0" fontId="17" fillId="14" borderId="1" xfId="0" applyFont="1" applyFill="1" applyBorder="1" applyAlignment="1">
      <alignment horizontal="justify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justify" vertical="center" wrapText="1"/>
    </xf>
    <xf numFmtId="0" fontId="27" fillId="8" borderId="1" xfId="0" applyFont="1" applyFill="1" applyBorder="1" applyAlignment="1">
      <alignment horizontal="justify" vertical="center" wrapText="1"/>
    </xf>
    <xf numFmtId="169" fontId="10" fillId="0" borderId="0" xfId="1" applyNumberFormat="1" applyFont="1" applyBorder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1" xfId="7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30" fillId="0" borderId="0" xfId="0" applyFont="1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9" fontId="10" fillId="0" borderId="0" xfId="2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64" fontId="10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1" fillId="1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8">
    <cellStyle name="Migliaia" xfId="1" builtinId="3"/>
    <cellStyle name="NewStyle" xfId="4"/>
    <cellStyle name="Normale" xfId="0" builtinId="0"/>
    <cellStyle name="Normale 2" xfId="3"/>
    <cellStyle name="Normale_Osservatorio di Genere_format_Lucia C" xfId="7"/>
    <cellStyle name="Percentuale" xfId="2" builtinId="5"/>
    <cellStyle name="T_decimale(1)" xfId="5"/>
    <cellStyle name="T_fiancata" xfId="6"/>
  </cellStyles>
  <dxfs count="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Dati!$I$210</c:f>
          <c:strCache>
            <c:ptCount val="1"/>
            <c:pt idx="0">
              <c:v>% donne Sindaco (2012)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Dati!$E$213:$G$213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31913600"/>
        <c:axId val="131918080"/>
      </c:barChart>
      <c:catAx>
        <c:axId val="131913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918080"/>
        <c:crosses val="autoZero"/>
        <c:auto val="1"/>
        <c:lblAlgn val="ctr"/>
        <c:lblOffset val="100"/>
        <c:noMultiLvlLbl val="0"/>
      </c:catAx>
      <c:valAx>
        <c:axId val="131918080"/>
        <c:scaling>
          <c:orientation val="minMax"/>
          <c:max val="2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31913600"/>
        <c:crosses val="autoZero"/>
        <c:crossBetween val="between"/>
        <c:majorUnit val="4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Dati!$M$210</c:f>
          <c:strCache>
            <c:ptCount val="1"/>
            <c:pt idx="0">
              <c:v>% donne Presidenti di Provincia (2012)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Dati!$E$215:$G$215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62470528"/>
        <c:axId val="162472704"/>
      </c:barChart>
      <c:catAx>
        <c:axId val="162470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472704"/>
        <c:crosses val="autoZero"/>
        <c:auto val="1"/>
        <c:lblAlgn val="ctr"/>
        <c:lblOffset val="100"/>
        <c:noMultiLvlLbl val="0"/>
      </c:catAx>
      <c:valAx>
        <c:axId val="162472704"/>
        <c:scaling>
          <c:orientation val="minMax"/>
          <c:max val="5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62470528"/>
        <c:crosses val="autoZero"/>
        <c:crossBetween val="between"/>
        <c:majorUnit val="10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Dati!$I$228</c:f>
          <c:strCache>
            <c:ptCount val="1"/>
            <c:pt idx="0">
              <c:v>% cariche comunali (2012)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Dati!$E$218:$G$218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62486528"/>
        <c:axId val="162521472"/>
      </c:barChart>
      <c:catAx>
        <c:axId val="162486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521472"/>
        <c:crosses val="autoZero"/>
        <c:auto val="1"/>
        <c:lblAlgn val="ctr"/>
        <c:lblOffset val="100"/>
        <c:noMultiLvlLbl val="0"/>
      </c:catAx>
      <c:valAx>
        <c:axId val="162521472"/>
        <c:scaling>
          <c:orientation val="minMax"/>
          <c:max val="3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62486528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Dati!$M$228</c:f>
          <c:strCache>
            <c:ptCount val="1"/>
            <c:pt idx="0">
              <c:v>% cariche provinciali (2012)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Dati!$E$226:$G$226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62727424"/>
        <c:axId val="162729344"/>
      </c:barChart>
      <c:catAx>
        <c:axId val="162727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729344"/>
        <c:crosses val="autoZero"/>
        <c:auto val="1"/>
        <c:lblAlgn val="ctr"/>
        <c:lblOffset val="100"/>
        <c:noMultiLvlLbl val="0"/>
      </c:catAx>
      <c:valAx>
        <c:axId val="162729344"/>
        <c:scaling>
          <c:orientation val="minMax"/>
          <c:max val="3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62727424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Dati!$R$228</c:f>
          <c:strCache>
            <c:ptCount val="1"/>
            <c:pt idx="0">
              <c:v>% cariche regiionali (2012)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Dati!$E$234:$G$234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72054400"/>
        <c:axId val="172055936"/>
      </c:barChart>
      <c:catAx>
        <c:axId val="172054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2055936"/>
        <c:crosses val="autoZero"/>
        <c:auto val="1"/>
        <c:lblAlgn val="ctr"/>
        <c:lblOffset val="100"/>
        <c:noMultiLvlLbl val="0"/>
      </c:catAx>
      <c:valAx>
        <c:axId val="172055936"/>
        <c:scaling>
          <c:orientation val="minMax"/>
          <c:max val="3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72054400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Dati!$I$248</c:f>
          <c:strCache>
            <c:ptCount val="1"/>
            <c:pt idx="0">
              <c:v>DIRIGENTI ISCRITTI ALL'INPS PER GENERE - (2011)</c:v>
            </c:pt>
          </c:strCache>
        </c:strRef>
      </c:tx>
      <c:layout>
        <c:manualLayout>
          <c:xMode val="edge"/>
          <c:yMode val="edge"/>
          <c:x val="0.17712280243741801"/>
          <c:y val="2.9728683129691298E-2"/>
        </c:manualLayout>
      </c:layout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31565196581604"/>
          <c:y val="0.23635024788568096"/>
          <c:w val="0.79340666947511651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Dati!$I$249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Dati!$J$248:$L$248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Dati!$J$249:$L$249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Dati!$I$250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Dati!$J$248:$L$248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Dati!$J$250:$L$250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72436864"/>
        <c:axId val="172439424"/>
      </c:barChart>
      <c:catAx>
        <c:axId val="172436864"/>
        <c:scaling>
          <c:orientation val="maxMin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72439424"/>
        <c:crosses val="autoZero"/>
        <c:auto val="1"/>
        <c:lblAlgn val="ctr"/>
        <c:lblOffset val="100"/>
        <c:noMultiLvlLbl val="0"/>
      </c:catAx>
      <c:valAx>
        <c:axId val="17243942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7243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21686375260332"/>
          <c:y val="0.89772095701613641"/>
          <c:w val="0.62766698904506768"/>
          <c:h val="7.679731458698532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Dati!$I$265</c:f>
          <c:strCache>
            <c:ptCount val="1"/>
            <c:pt idx="0">
              <c:v>DONNE DIRIGENTI ISCRITTE ALL'INPS PER CLASSI DI ETA' - (2011)</c:v>
            </c:pt>
          </c:strCache>
        </c:strRef>
      </c:tx>
      <c:layout>
        <c:manualLayout>
          <c:xMode val="edge"/>
          <c:yMode val="edge"/>
          <c:x val="0.15326791416507127"/>
          <c:y val="4.6117295892383295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910723089156049"/>
          <c:y val="0.25203162726573158"/>
          <c:w val="0.77024693788276466"/>
          <c:h val="0.576835809766817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Dati!$I$266</c:f>
              <c:strCache>
                <c:ptCount val="1"/>
                <c:pt idx="0">
                  <c:v>20-39</c:v>
                </c:pt>
              </c:strCache>
            </c:strRef>
          </c:tx>
          <c:invertIfNegative val="0"/>
          <c:cat>
            <c:strRef>
              <c:f>Dati!$J$265:$L$265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Dati!$J$266:$L$266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Dati!$I$267</c:f>
              <c:strCache>
                <c:ptCount val="1"/>
                <c:pt idx="0">
                  <c:v>40-59</c:v>
                </c:pt>
              </c:strCache>
            </c:strRef>
          </c:tx>
          <c:invertIfNegative val="0"/>
          <c:cat>
            <c:strRef>
              <c:f>Dati!$J$265:$L$265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Dati!$J$267:$L$267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Dati!$I$268</c:f>
              <c:strCache>
                <c:ptCount val="1"/>
                <c:pt idx="0">
                  <c:v>&gt;= 60</c:v>
                </c:pt>
              </c:strCache>
            </c:strRef>
          </c:tx>
          <c:invertIfNegative val="0"/>
          <c:cat>
            <c:strRef>
              <c:f>Dati!$J$265:$L$265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Dati!$J$268:$L$268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72563456"/>
        <c:axId val="172569344"/>
      </c:barChart>
      <c:catAx>
        <c:axId val="172563456"/>
        <c:scaling>
          <c:orientation val="maxMin"/>
        </c:scaling>
        <c:delete val="0"/>
        <c:axPos val="l"/>
        <c:majorTickMark val="out"/>
        <c:minorTickMark val="none"/>
        <c:tickLblPos val="nextTo"/>
        <c:crossAx val="172569344"/>
        <c:crosses val="autoZero"/>
        <c:auto val="1"/>
        <c:lblAlgn val="ctr"/>
        <c:lblOffset val="100"/>
        <c:noMultiLvlLbl val="0"/>
      </c:catAx>
      <c:valAx>
        <c:axId val="17256934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72563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152668416447956E-2"/>
          <c:y val="0.81649649066851293"/>
          <c:w val="0.90236132983377082"/>
          <c:h val="0.1604448683629999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605118</xdr:colOff>
      <xdr:row>225</xdr:row>
      <xdr:rowOff>57429</xdr:rowOff>
    </xdr:from>
    <xdr:to>
      <xdr:col>20</xdr:col>
      <xdr:colOff>119062</xdr:colOff>
      <xdr:row>243</xdr:row>
      <xdr:rowOff>22397</xdr:rowOff>
    </xdr:to>
    <xdr:sp macro="" textlink="$I$413">
      <xdr:nvSpPr>
        <xdr:cNvPr id="32" name="Rettangolo 31"/>
        <xdr:cNvSpPr/>
      </xdr:nvSpPr>
      <xdr:spPr>
        <a:xfrm>
          <a:off x="11354761" y="43246500"/>
          <a:ext cx="10590158" cy="3257897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26D76B5-15C9-42D6-9CD7-B2E03EF7ED4D}" type="TxLink">
            <a:rPr lang="en-US" sz="1200">
              <a:solidFill>
                <a:srgbClr val="8A7972"/>
              </a:solidFill>
            </a:rPr>
            <a:pPr algn="ctr"/>
            <a:t>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7</xdr:col>
      <xdr:colOff>605118</xdr:colOff>
      <xdr:row>206</xdr:row>
      <xdr:rowOff>168088</xdr:rowOff>
    </xdr:from>
    <xdr:to>
      <xdr:col>16</xdr:col>
      <xdr:colOff>71438</xdr:colOff>
      <xdr:row>223</xdr:row>
      <xdr:rowOff>156868</xdr:rowOff>
    </xdr:to>
    <xdr:sp macro="" textlink="$I$413">
      <xdr:nvSpPr>
        <xdr:cNvPr id="31" name="Rettangolo 30"/>
        <xdr:cNvSpPr/>
      </xdr:nvSpPr>
      <xdr:spPr>
        <a:xfrm>
          <a:off x="11368368" y="39553963"/>
          <a:ext cx="7133945" cy="3203468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26D76B5-15C9-42D6-9CD7-B2E03EF7ED4D}" type="TxLink">
            <a:rPr lang="en-US" sz="1200">
              <a:solidFill>
                <a:srgbClr val="8A7972"/>
              </a:solidFill>
            </a:rPr>
            <a:pPr algn="ctr"/>
            <a:t>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532838</xdr:colOff>
      <xdr:row>206</xdr:row>
      <xdr:rowOff>53791</xdr:rowOff>
    </xdr:from>
    <xdr:to>
      <xdr:col>4</xdr:col>
      <xdr:colOff>218513</xdr:colOff>
      <xdr:row>208</xdr:row>
      <xdr:rowOff>110941</xdr:rowOff>
    </xdr:to>
    <xdr:sp macro="" textlink="">
      <xdr:nvSpPr>
        <xdr:cNvPr id="20" name="Freccia in giù 19"/>
        <xdr:cNvSpPr/>
      </xdr:nvSpPr>
      <xdr:spPr>
        <a:xfrm rot="19039279">
          <a:off x="8231279" y="51813762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703276</xdr:colOff>
      <xdr:row>205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8401717" y="51573825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2457413</xdr:colOff>
      <xdr:row>206</xdr:row>
      <xdr:rowOff>136071</xdr:rowOff>
    </xdr:from>
    <xdr:to>
      <xdr:col>1</xdr:col>
      <xdr:colOff>3225137</xdr:colOff>
      <xdr:row>210</xdr:row>
      <xdr:rowOff>2241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13" y="326571"/>
          <a:ext cx="767724" cy="709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19278600" y="135636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32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20955000" y="13563600"/>
          <a:ext cx="185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57150</xdr:colOff>
      <xdr:row>32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>
          <a:off x="228695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32</xdr:row>
      <xdr:rowOff>0</xdr:rowOff>
    </xdr:from>
    <xdr:to>
      <xdr:col>29</xdr:col>
      <xdr:colOff>0</xdr:colOff>
      <xdr:row>32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250793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32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27289125" y="135636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19278600" y="135636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32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20955000" y="13563600"/>
          <a:ext cx="185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57150</xdr:colOff>
      <xdr:row>32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4" name="Line 17"/>
        <xdr:cNvSpPr>
          <a:spLocks noChangeShapeType="1"/>
        </xdr:cNvSpPr>
      </xdr:nvSpPr>
      <xdr:spPr bwMode="auto">
        <a:xfrm>
          <a:off x="228695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32</xdr:row>
      <xdr:rowOff>0</xdr:rowOff>
    </xdr:from>
    <xdr:to>
      <xdr:col>29</xdr:col>
      <xdr:colOff>0</xdr:colOff>
      <xdr:row>32</xdr:row>
      <xdr:rowOff>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250793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32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>
          <a:off x="27289125" y="135636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717177</xdr:colOff>
      <xdr:row>208</xdr:row>
      <xdr:rowOff>0</xdr:rowOff>
    </xdr:from>
    <xdr:to>
      <xdr:col>11</xdr:col>
      <xdr:colOff>493060</xdr:colOff>
      <xdr:row>222</xdr:row>
      <xdr:rowOff>53510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840441</xdr:colOff>
      <xdr:row>208</xdr:row>
      <xdr:rowOff>0</xdr:rowOff>
    </xdr:from>
    <xdr:to>
      <xdr:col>15</xdr:col>
      <xdr:colOff>638735</xdr:colOff>
      <xdr:row>222</xdr:row>
      <xdr:rowOff>53510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717177</xdr:colOff>
      <xdr:row>227</xdr:row>
      <xdr:rowOff>77052</xdr:rowOff>
    </xdr:from>
    <xdr:to>
      <xdr:col>11</xdr:col>
      <xdr:colOff>493060</xdr:colOff>
      <xdr:row>242</xdr:row>
      <xdr:rowOff>24107</xdr:rowOff>
    </xdr:to>
    <xdr:graphicFrame macro="">
      <xdr:nvGraphicFramePr>
        <xdr:cNvPr id="27" name="Gra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840441</xdr:colOff>
      <xdr:row>227</xdr:row>
      <xdr:rowOff>77052</xdr:rowOff>
    </xdr:from>
    <xdr:to>
      <xdr:col>15</xdr:col>
      <xdr:colOff>638735</xdr:colOff>
      <xdr:row>242</xdr:row>
      <xdr:rowOff>24107</xdr:rowOff>
    </xdr:to>
    <xdr:graphicFrame macro="">
      <xdr:nvGraphicFramePr>
        <xdr:cNvPr id="28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112058</xdr:colOff>
      <xdr:row>227</xdr:row>
      <xdr:rowOff>77052</xdr:rowOff>
    </xdr:from>
    <xdr:to>
      <xdr:col>19</xdr:col>
      <xdr:colOff>773205</xdr:colOff>
      <xdr:row>242</xdr:row>
      <xdr:rowOff>24107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605118</xdr:colOff>
      <xdr:row>245</xdr:row>
      <xdr:rowOff>40821</xdr:rowOff>
    </xdr:from>
    <xdr:to>
      <xdr:col>13</xdr:col>
      <xdr:colOff>490574</xdr:colOff>
      <xdr:row>261</xdr:row>
      <xdr:rowOff>173699</xdr:rowOff>
    </xdr:to>
    <xdr:graphicFrame macro="">
      <xdr:nvGraphicFramePr>
        <xdr:cNvPr id="33" name="Gra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591511</xdr:colOff>
      <xdr:row>263</xdr:row>
      <xdr:rowOff>108857</xdr:rowOff>
    </xdr:from>
    <xdr:to>
      <xdr:col>13</xdr:col>
      <xdr:colOff>550690</xdr:colOff>
      <xdr:row>280</xdr:row>
      <xdr:rowOff>134153</xdr:rowOff>
    </xdr:to>
    <xdr:graphicFrame macro="">
      <xdr:nvGraphicFramePr>
        <xdr:cNvPr id="34" name="Gra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6" zoomScale="85" zoomScaleNormal="85" workbookViewId="0">
      <selection activeCell="E210" sqref="E210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5.5703125" style="7" bestFit="1" customWidth="1"/>
    <col min="4" max="4" width="11.42578125" style="7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bestFit="1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69" width="8.5703125" style="3"/>
    <col min="70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36" hidden="1" x14ac:dyDescent="0.25">
      <c r="B1" s="4" t="str">
        <f ca="1">MID(CELL("FILENAME",AF222),FIND("]",CELL("FILENAME",AF222))+1,255)</f>
        <v>Dati</v>
      </c>
      <c r="C1" s="5"/>
      <c r="D1" s="5"/>
    </row>
    <row r="2" spans="2:36" hidden="1" x14ac:dyDescent="0.25">
      <c r="D2" s="5"/>
    </row>
    <row r="3" spans="2:36" hidden="1" x14ac:dyDescent="0.25">
      <c r="C3" s="27" t="s">
        <v>33</v>
      </c>
      <c r="D3" s="27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F3" s="12" t="s">
        <v>26</v>
      </c>
      <c r="AG3" s="12" t="s">
        <v>27</v>
      </c>
      <c r="AI3" s="12" t="s">
        <v>31</v>
      </c>
      <c r="AJ3" s="12" t="s">
        <v>32</v>
      </c>
    </row>
    <row r="4" spans="2:36" ht="15.75" hidden="1" thickBot="1" x14ac:dyDescent="0.3">
      <c r="D4" s="5"/>
      <c r="AF4" s="13"/>
      <c r="AG4" s="14"/>
    </row>
    <row r="5" spans="2:36" ht="15.75" hidden="1" thickBot="1" x14ac:dyDescent="0.3">
      <c r="B5" s="62" t="s">
        <v>37</v>
      </c>
      <c r="C5" s="63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F5" s="3"/>
    </row>
    <row r="6" spans="2:36" hidden="1" x14ac:dyDescent="0.25">
      <c r="B6" s="65" t="s">
        <v>67</v>
      </c>
      <c r="C6" s="66" t="s">
        <v>38</v>
      </c>
      <c r="D6" s="66">
        <v>2012</v>
      </c>
      <c r="E6" s="67">
        <v>16.216216216216218</v>
      </c>
      <c r="F6" s="67">
        <v>13.764510779436154</v>
      </c>
      <c r="G6" s="67">
        <v>14.443005181347152</v>
      </c>
      <c r="H6" s="67">
        <v>13.191489361702127</v>
      </c>
      <c r="I6" s="67">
        <v>11.411411411411411</v>
      </c>
      <c r="J6" s="67">
        <v>11.467889908256881</v>
      </c>
      <c r="K6" s="67">
        <v>13.941480206540447</v>
      </c>
      <c r="L6" s="67">
        <v>18.678160919540229</v>
      </c>
      <c r="M6" s="67">
        <v>11.498257839721255</v>
      </c>
      <c r="N6" s="67">
        <v>10.0418410041841</v>
      </c>
      <c r="O6" s="67">
        <v>14.130434782608695</v>
      </c>
      <c r="P6" s="67">
        <v>6.0846560846560847</v>
      </c>
      <c r="Q6" s="67">
        <v>9.8360655737704921</v>
      </c>
      <c r="R6" s="67">
        <v>3.9927404718693285</v>
      </c>
      <c r="S6" s="67">
        <v>7.3529411764705888</v>
      </c>
      <c r="T6" s="67">
        <v>5.8139534883720927</v>
      </c>
      <c r="U6" s="67">
        <v>6.8702290076335881</v>
      </c>
      <c r="V6" s="67">
        <v>4.1564792176039118</v>
      </c>
      <c r="W6" s="67">
        <v>5.1282051282051277</v>
      </c>
      <c r="X6" s="67">
        <v>11.405835543766578</v>
      </c>
      <c r="Y6" s="67">
        <v>14.122262177182085</v>
      </c>
      <c r="Z6" s="67">
        <v>14.121621621621621</v>
      </c>
      <c r="AA6" s="67">
        <v>9.3373493975903603</v>
      </c>
      <c r="AB6" s="67">
        <v>5.7541899441340787</v>
      </c>
      <c r="AC6" s="67">
        <v>8.213820078226858</v>
      </c>
      <c r="AD6" s="67">
        <v>11.122095897182401</v>
      </c>
      <c r="AF6" s="53"/>
      <c r="AG6" s="53"/>
      <c r="AI6" s="53">
        <f t="shared" ref="AI6:AI22" si="0">MIN(E6:AD6)</f>
        <v>3.9927404718693285</v>
      </c>
      <c r="AJ6" s="53">
        <f t="shared" ref="AJ6:AJ22" si="1">MAX(E6:AD6)</f>
        <v>18.678160919540229</v>
      </c>
    </row>
    <row r="7" spans="2:36" hidden="1" x14ac:dyDescent="0.25">
      <c r="B7" s="68" t="s">
        <v>68</v>
      </c>
      <c r="C7" s="66" t="s">
        <v>39</v>
      </c>
      <c r="D7" s="66">
        <v>2012</v>
      </c>
      <c r="E7" s="69">
        <v>0</v>
      </c>
      <c r="F7" s="70">
        <v>2</v>
      </c>
      <c r="G7" s="70">
        <v>0</v>
      </c>
      <c r="H7" s="70">
        <v>0</v>
      </c>
      <c r="I7" s="70">
        <v>0</v>
      </c>
      <c r="J7" s="70">
        <v>1</v>
      </c>
      <c r="K7" s="70">
        <v>3</v>
      </c>
      <c r="L7" s="70">
        <v>3</v>
      </c>
      <c r="M7" s="70">
        <v>1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1</v>
      </c>
      <c r="W7" s="70">
        <v>0</v>
      </c>
      <c r="X7" s="70">
        <v>1</v>
      </c>
      <c r="Y7" s="70">
        <v>2</v>
      </c>
      <c r="Z7" s="70">
        <v>7</v>
      </c>
      <c r="AA7" s="70">
        <v>1</v>
      </c>
      <c r="AB7" s="70">
        <v>1</v>
      </c>
      <c r="AC7" s="70">
        <v>1</v>
      </c>
      <c r="AD7" s="70">
        <v>12</v>
      </c>
      <c r="AF7" s="53"/>
      <c r="AG7" s="53"/>
      <c r="AI7" s="53">
        <f t="shared" si="0"/>
        <v>0</v>
      </c>
      <c r="AJ7" s="53">
        <f t="shared" si="1"/>
        <v>12</v>
      </c>
    </row>
    <row r="8" spans="2:36" hidden="1" x14ac:dyDescent="0.25">
      <c r="B8" s="65" t="s">
        <v>69</v>
      </c>
      <c r="C8" s="66" t="s">
        <v>38</v>
      </c>
      <c r="D8" s="66">
        <v>2012</v>
      </c>
      <c r="E8" s="69">
        <v>0</v>
      </c>
      <c r="F8" s="71">
        <f>+F7/8*100</f>
        <v>25</v>
      </c>
      <c r="G8" s="70">
        <v>0</v>
      </c>
      <c r="H8" s="70">
        <v>0</v>
      </c>
      <c r="I8" s="70">
        <v>0</v>
      </c>
      <c r="J8" s="71">
        <f>+J7/4*100</f>
        <v>25</v>
      </c>
      <c r="K8" s="71">
        <f>+K7/7*100</f>
        <v>42.857142857142854</v>
      </c>
      <c r="L8" s="71">
        <f>+L7/9*100</f>
        <v>33.333333333333329</v>
      </c>
      <c r="M8" s="71">
        <f>+M7/10*100</f>
        <v>10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1">
        <f>+V7/5*100</f>
        <v>20</v>
      </c>
      <c r="W8" s="70">
        <v>0</v>
      </c>
      <c r="X8" s="71">
        <f>+X7/8*100</f>
        <v>12.5</v>
      </c>
      <c r="Y8" s="71">
        <f>+Y7/25*100</f>
        <v>8</v>
      </c>
      <c r="Z8" s="71">
        <f>+Z7/22*100</f>
        <v>31.818181818181817</v>
      </c>
      <c r="AA8" s="71">
        <f>+AA7/22*100</f>
        <v>4.5454545454545459</v>
      </c>
      <c r="AB8" s="71">
        <f>+AB7/24*100</f>
        <v>4.1666666666666661</v>
      </c>
      <c r="AC8" s="71">
        <f>+AC7/17*100</f>
        <v>5.8823529411764701</v>
      </c>
      <c r="AD8" s="71">
        <f>+AD7/110*100</f>
        <v>10.909090909090908</v>
      </c>
      <c r="AF8" s="53"/>
      <c r="AG8" s="53"/>
      <c r="AI8" s="53">
        <f t="shared" si="0"/>
        <v>0</v>
      </c>
      <c r="AJ8" s="53">
        <f t="shared" si="1"/>
        <v>42.857142857142854</v>
      </c>
    </row>
    <row r="9" spans="2:36" ht="15.75" hidden="1" thickBot="1" x14ac:dyDescent="0.2">
      <c r="B9" s="121"/>
      <c r="C9" s="72"/>
      <c r="D9" s="72"/>
      <c r="E9" s="73">
        <v>1</v>
      </c>
      <c r="F9" s="74">
        <f>+(100*F7)/F8</f>
        <v>8</v>
      </c>
      <c r="G9" s="74">
        <v>10</v>
      </c>
      <c r="H9" s="74">
        <v>4</v>
      </c>
      <c r="I9" s="74">
        <v>2</v>
      </c>
      <c r="J9" s="74">
        <f>+(100*J7)/J8</f>
        <v>4</v>
      </c>
      <c r="K9" s="74">
        <f>+(100*K7)/K8</f>
        <v>7.0000000000000009</v>
      </c>
      <c r="L9" s="74">
        <f>+(100*L7)/L8</f>
        <v>9.0000000000000018</v>
      </c>
      <c r="M9" s="74">
        <f>+(100*M7)/M8</f>
        <v>10</v>
      </c>
      <c r="N9" s="74">
        <v>5</v>
      </c>
      <c r="O9" s="74">
        <v>2</v>
      </c>
      <c r="P9" s="74">
        <v>5</v>
      </c>
      <c r="Q9" s="74">
        <v>4</v>
      </c>
      <c r="R9" s="74">
        <v>5</v>
      </c>
      <c r="S9" s="74">
        <v>2</v>
      </c>
      <c r="T9" s="75">
        <v>8</v>
      </c>
      <c r="U9" s="74">
        <v>2</v>
      </c>
      <c r="V9" s="74">
        <v>5</v>
      </c>
      <c r="W9" s="74">
        <v>9</v>
      </c>
      <c r="X9" s="74">
        <f t="shared" ref="X9:AD9" si="2">+(100*X7)/X8</f>
        <v>8</v>
      </c>
      <c r="Y9" s="74">
        <f t="shared" si="2"/>
        <v>25</v>
      </c>
      <c r="Z9" s="74">
        <f t="shared" si="2"/>
        <v>22</v>
      </c>
      <c r="AA9" s="74">
        <f t="shared" si="2"/>
        <v>21.999999999999996</v>
      </c>
      <c r="AB9" s="74">
        <f t="shared" si="2"/>
        <v>24.000000000000004</v>
      </c>
      <c r="AC9" s="74">
        <f t="shared" si="2"/>
        <v>17</v>
      </c>
      <c r="AD9" s="74">
        <f t="shared" si="2"/>
        <v>110.00000000000001</v>
      </c>
      <c r="AF9" s="53"/>
      <c r="AG9" s="53"/>
      <c r="AI9" s="53">
        <f t="shared" si="0"/>
        <v>1</v>
      </c>
      <c r="AJ9" s="53">
        <f t="shared" si="1"/>
        <v>110.00000000000001</v>
      </c>
    </row>
    <row r="10" spans="2:36" ht="15.75" hidden="1" thickBot="1" x14ac:dyDescent="0.2">
      <c r="B10" s="62" t="s">
        <v>40</v>
      </c>
      <c r="C10" s="72"/>
      <c r="D10" s="72"/>
      <c r="E10" s="73"/>
      <c r="F10" s="74"/>
      <c r="G10" s="64"/>
      <c r="H10" s="7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  <c r="T10" s="78"/>
      <c r="U10" s="78"/>
      <c r="V10" s="78"/>
      <c r="W10" s="78"/>
      <c r="X10" s="79"/>
      <c r="Y10" s="80"/>
      <c r="Z10" s="78"/>
      <c r="AA10" s="78"/>
      <c r="AB10" s="78"/>
      <c r="AC10" s="78"/>
      <c r="AD10" s="81"/>
      <c r="AF10" s="53"/>
      <c r="AG10" s="53"/>
      <c r="AI10" s="53">
        <f t="shared" si="0"/>
        <v>0</v>
      </c>
      <c r="AJ10" s="53">
        <f t="shared" si="1"/>
        <v>0</v>
      </c>
    </row>
    <row r="11" spans="2:36" hidden="1" x14ac:dyDescent="0.25">
      <c r="B11" s="65" t="s">
        <v>70</v>
      </c>
      <c r="C11" s="66" t="s">
        <v>38</v>
      </c>
      <c r="D11" s="66">
        <v>2012</v>
      </c>
      <c r="E11" s="82">
        <v>24.419475655430713</v>
      </c>
      <c r="F11" s="83">
        <v>23.234811165845649</v>
      </c>
      <c r="G11" s="83">
        <v>22.604710646914633</v>
      </c>
      <c r="H11" s="83">
        <v>21.477186791025964</v>
      </c>
      <c r="I11" s="83">
        <v>24.04969679041562</v>
      </c>
      <c r="J11" s="83">
        <v>20.302146832759078</v>
      </c>
      <c r="K11" s="83">
        <v>19.921050215734876</v>
      </c>
      <c r="L11" s="83">
        <v>28.260246488965318</v>
      </c>
      <c r="M11" s="83">
        <v>24.305997033269762</v>
      </c>
      <c r="N11" s="83">
        <v>22.341857335127859</v>
      </c>
      <c r="O11" s="83">
        <v>21.543586896168794</v>
      </c>
      <c r="P11" s="83">
        <v>15.250344510794672</v>
      </c>
      <c r="Q11" s="83">
        <v>16.659967845659164</v>
      </c>
      <c r="R11" s="83">
        <v>10.360814351945171</v>
      </c>
      <c r="S11" s="83">
        <v>15.384615384615385</v>
      </c>
      <c r="T11" s="83">
        <v>12.513681138270705</v>
      </c>
      <c r="U11" s="83">
        <v>15.504587155963304</v>
      </c>
      <c r="V11" s="83">
        <v>13.024934383202099</v>
      </c>
      <c r="W11" s="83">
        <v>15.309808280077799</v>
      </c>
      <c r="X11" s="83">
        <v>22.401991288114498</v>
      </c>
      <c r="Y11" s="83">
        <v>22.797937248531326</v>
      </c>
      <c r="Z11" s="83">
        <v>23.002992430910052</v>
      </c>
      <c r="AA11" s="83">
        <v>20.143925980924095</v>
      </c>
      <c r="AB11" s="83">
        <v>12.961923318252369</v>
      </c>
      <c r="AC11" s="83">
        <v>18.154588568100507</v>
      </c>
      <c r="AD11" s="83">
        <v>20.004534087125318</v>
      </c>
      <c r="AF11" s="53"/>
      <c r="AG11" s="53"/>
      <c r="AI11" s="53">
        <f t="shared" si="0"/>
        <v>10.360814351945171</v>
      </c>
      <c r="AJ11" s="53">
        <f t="shared" si="1"/>
        <v>28.260246488965318</v>
      </c>
    </row>
    <row r="12" spans="2:36" ht="7.5" hidden="1" customHeight="1" x14ac:dyDescent="0.25">
      <c r="B12" s="12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F12" s="53"/>
      <c r="AG12" s="53"/>
      <c r="AI12" s="53">
        <f t="shared" si="0"/>
        <v>0</v>
      </c>
      <c r="AJ12" s="53">
        <f t="shared" si="1"/>
        <v>0</v>
      </c>
    </row>
    <row r="13" spans="2:36" hidden="1" x14ac:dyDescent="0.25">
      <c r="B13" s="131" t="s">
        <v>41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F13" s="53"/>
      <c r="AG13" s="53"/>
      <c r="AI13" s="53">
        <f t="shared" si="0"/>
        <v>0</v>
      </c>
      <c r="AJ13" s="53">
        <f t="shared" si="1"/>
        <v>0</v>
      </c>
    </row>
    <row r="14" spans="2:36" hidden="1" x14ac:dyDescent="0.25">
      <c r="B14" s="85" t="s">
        <v>71</v>
      </c>
      <c r="C14" s="66" t="s">
        <v>38</v>
      </c>
      <c r="D14" s="66">
        <v>2012</v>
      </c>
      <c r="E14" s="67">
        <v>21.91235059760956</v>
      </c>
      <c r="F14" s="67">
        <v>23.753041362530414</v>
      </c>
      <c r="G14" s="67">
        <v>24.018838304552588</v>
      </c>
      <c r="H14" s="67">
        <v>20.83916083916084</v>
      </c>
      <c r="I14" s="67">
        <v>28.426862925482983</v>
      </c>
      <c r="J14" s="67">
        <v>22.063492063492063</v>
      </c>
      <c r="K14" s="67">
        <v>20.747295968534907</v>
      </c>
      <c r="L14" s="67">
        <v>33.484848484848484</v>
      </c>
      <c r="M14" s="67">
        <v>28.618784530386744</v>
      </c>
      <c r="N14" s="67">
        <v>23.638470451911935</v>
      </c>
      <c r="O14" s="67">
        <v>22.811671087533156</v>
      </c>
      <c r="P14" s="67">
        <v>17.560975609756095</v>
      </c>
      <c r="Q14" s="67">
        <v>18.161925601750546</v>
      </c>
      <c r="R14" s="67">
        <v>13.09148264984227</v>
      </c>
      <c r="S14" s="67">
        <v>17.228464419475657</v>
      </c>
      <c r="T14" s="67">
        <v>17.435424354243541</v>
      </c>
      <c r="U14" s="67">
        <v>17.433414043583532</v>
      </c>
      <c r="V14" s="67">
        <v>14.223002633889376</v>
      </c>
      <c r="W14" s="67">
        <v>23.294117647058822</v>
      </c>
      <c r="X14" s="67">
        <v>25.291005291005291</v>
      </c>
      <c r="Y14" s="67">
        <v>23.62566844919786</v>
      </c>
      <c r="Z14" s="67">
        <v>25.872608952869257</v>
      </c>
      <c r="AA14" s="67">
        <v>22.666666666666664</v>
      </c>
      <c r="AB14" s="67">
        <v>15.457247770589264</v>
      </c>
      <c r="AC14" s="67">
        <v>24.144144144144146</v>
      </c>
      <c r="AD14" s="67">
        <v>22.172139110161261</v>
      </c>
      <c r="AF14" s="53"/>
      <c r="AG14" s="53"/>
      <c r="AI14" s="53">
        <f t="shared" si="0"/>
        <v>13.09148264984227</v>
      </c>
      <c r="AJ14" s="53">
        <f t="shared" si="1"/>
        <v>33.484848484848484</v>
      </c>
    </row>
    <row r="15" spans="2:36" hidden="1" x14ac:dyDescent="0.25">
      <c r="B15" s="85" t="s">
        <v>72</v>
      </c>
      <c r="C15" s="66" t="s">
        <v>38</v>
      </c>
      <c r="D15" s="66">
        <v>2012</v>
      </c>
      <c r="E15" s="67">
        <v>26.57417289220918</v>
      </c>
      <c r="F15" s="67">
        <v>24.349898873158047</v>
      </c>
      <c r="G15" s="67">
        <v>23.078072841412983</v>
      </c>
      <c r="H15" s="67">
        <v>22.492836676217763</v>
      </c>
      <c r="I15" s="67">
        <v>24.12905779889153</v>
      </c>
      <c r="J15" s="67">
        <v>20.818247646632877</v>
      </c>
      <c r="K15" s="67">
        <v>20.259840493954208</v>
      </c>
      <c r="L15" s="67">
        <v>27.6832725799919</v>
      </c>
      <c r="M15" s="67">
        <v>24.199939042974702</v>
      </c>
      <c r="N15" s="67">
        <v>23.040604343720492</v>
      </c>
      <c r="O15" s="67">
        <v>22.110162916989914</v>
      </c>
      <c r="P15" s="67">
        <v>15.618125824901011</v>
      </c>
      <c r="Q15" s="67">
        <v>17.139581541989106</v>
      </c>
      <c r="R15" s="67">
        <v>10.206755969714619</v>
      </c>
      <c r="S15" s="67">
        <v>16.085790884718499</v>
      </c>
      <c r="T15" s="67">
        <v>11.77707676130389</v>
      </c>
      <c r="U15" s="67">
        <v>15.785997357992073</v>
      </c>
      <c r="V15" s="67">
        <v>14.051183003380011</v>
      </c>
      <c r="W15" s="67">
        <v>14.294776908437301</v>
      </c>
      <c r="X15" s="67">
        <v>22.632519356759975</v>
      </c>
      <c r="Y15" s="67">
        <v>23.589416640102009</v>
      </c>
      <c r="Z15" s="67">
        <v>23.073175484751047</v>
      </c>
      <c r="AA15" s="67">
        <v>20.507605954608312</v>
      </c>
      <c r="AB15" s="67">
        <v>13.125716469239586</v>
      </c>
      <c r="AC15" s="67">
        <v>17.756893780140967</v>
      </c>
      <c r="AD15" s="67">
        <v>20.425989586474479</v>
      </c>
      <c r="AF15" s="53"/>
      <c r="AG15" s="53"/>
      <c r="AI15" s="53">
        <f t="shared" si="0"/>
        <v>10.206755969714619</v>
      </c>
      <c r="AJ15" s="53">
        <f t="shared" si="1"/>
        <v>27.6832725799919</v>
      </c>
    </row>
    <row r="16" spans="2:36" hidden="1" x14ac:dyDescent="0.25">
      <c r="B16" s="85" t="s">
        <v>73</v>
      </c>
      <c r="C16" s="66" t="s">
        <v>38</v>
      </c>
      <c r="D16" s="66">
        <v>2012</v>
      </c>
      <c r="E16" s="67">
        <v>0</v>
      </c>
      <c r="F16" s="67">
        <v>21.666666666666668</v>
      </c>
      <c r="G16" s="67">
        <v>17.592592592592592</v>
      </c>
      <c r="H16" s="67">
        <v>30</v>
      </c>
      <c r="I16" s="67">
        <v>14.545454545454545</v>
      </c>
      <c r="J16" s="67">
        <v>9.0909090909090917</v>
      </c>
      <c r="K16" s="67">
        <v>14.545454545454545</v>
      </c>
      <c r="L16" s="67">
        <v>15.909090909090908</v>
      </c>
      <c r="M16" s="67">
        <v>15.909090909090908</v>
      </c>
      <c r="N16" s="67">
        <v>7.6923076923076925</v>
      </c>
      <c r="O16" s="67">
        <v>0</v>
      </c>
      <c r="P16" s="67">
        <v>14.285714285714285</v>
      </c>
      <c r="Q16" s="67">
        <v>18.181818181818183</v>
      </c>
      <c r="R16" s="67">
        <v>10.687022900763358</v>
      </c>
      <c r="S16" s="67">
        <v>14.285714285714285</v>
      </c>
      <c r="T16" s="67">
        <v>4.5454545454545459</v>
      </c>
      <c r="U16" s="67">
        <v>22.222222222222221</v>
      </c>
      <c r="V16" s="67">
        <v>16.666666666666664</v>
      </c>
      <c r="W16" s="67">
        <v>9.7315436241610733</v>
      </c>
      <c r="X16" s="67">
        <v>35.294117647058826</v>
      </c>
      <c r="Y16" s="67">
        <v>20.212765957446805</v>
      </c>
      <c r="Z16" s="67">
        <v>21.088435374149661</v>
      </c>
      <c r="AA16" s="67">
        <v>12.820512820512819</v>
      </c>
      <c r="AB16" s="67">
        <v>11.29032258064516</v>
      </c>
      <c r="AC16" s="67">
        <v>11.111111111111111</v>
      </c>
      <c r="AD16" s="67">
        <v>14.091680814940577</v>
      </c>
      <c r="AF16" s="53"/>
      <c r="AG16" s="53"/>
      <c r="AI16" s="53">
        <f t="shared" si="0"/>
        <v>0</v>
      </c>
      <c r="AJ16" s="53">
        <f t="shared" si="1"/>
        <v>35.294117647058826</v>
      </c>
    </row>
    <row r="17" spans="2:36" ht="15.75" hidden="1" thickBot="1" x14ac:dyDescent="0.3">
      <c r="B17" s="86"/>
      <c r="C17" s="87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F17" s="53"/>
      <c r="AG17" s="53"/>
      <c r="AI17" s="53">
        <f t="shared" si="0"/>
        <v>0</v>
      </c>
      <c r="AJ17" s="53">
        <f t="shared" si="1"/>
        <v>0</v>
      </c>
    </row>
    <row r="18" spans="2:36" ht="15.75" hidden="1" thickBot="1" x14ac:dyDescent="0.3">
      <c r="B18" s="62" t="s">
        <v>42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F18" s="53"/>
      <c r="AG18" s="53"/>
      <c r="AI18" s="53">
        <f t="shared" si="0"/>
        <v>0</v>
      </c>
      <c r="AJ18" s="53">
        <f t="shared" si="1"/>
        <v>0</v>
      </c>
    </row>
    <row r="19" spans="2:36" hidden="1" x14ac:dyDescent="0.25">
      <c r="B19" s="65" t="s">
        <v>74</v>
      </c>
      <c r="C19" s="66" t="s">
        <v>38</v>
      </c>
      <c r="D19" s="66">
        <v>2012</v>
      </c>
      <c r="E19" s="84">
        <v>0</v>
      </c>
      <c r="F19" s="83">
        <v>18.006430868167204</v>
      </c>
      <c r="G19" s="83">
        <v>16.810344827586206</v>
      </c>
      <c r="H19" s="83">
        <v>8.695652173913043</v>
      </c>
      <c r="I19" s="83">
        <v>18.181818181818183</v>
      </c>
      <c r="J19" s="83">
        <v>21.052631578947366</v>
      </c>
      <c r="K19" s="83">
        <v>20.454545454545457</v>
      </c>
      <c r="L19" s="83">
        <v>26.315789473684209</v>
      </c>
      <c r="M19" s="83">
        <v>28.01418439716312</v>
      </c>
      <c r="N19" s="83">
        <v>14.814814814814813</v>
      </c>
      <c r="O19" s="83">
        <v>12.328767123287671</v>
      </c>
      <c r="P19" s="83">
        <v>7.0588235294117645</v>
      </c>
      <c r="Q19" s="83">
        <v>8.4507042253521121</v>
      </c>
      <c r="R19" s="83">
        <v>6.666666666666667</v>
      </c>
      <c r="S19" s="83">
        <v>6.8965517241379306</v>
      </c>
      <c r="T19" s="83">
        <v>7.2072072072072073</v>
      </c>
      <c r="U19" s="83">
        <v>12.307692307692308</v>
      </c>
      <c r="V19" s="83">
        <v>4.395604395604396</v>
      </c>
      <c r="W19" s="83">
        <v>4.5584045584045585</v>
      </c>
      <c r="X19" s="83">
        <v>12.138728323699421</v>
      </c>
      <c r="Y19" s="83">
        <v>16.587677725118482</v>
      </c>
      <c r="Z19" s="83">
        <v>22.684563758389263</v>
      </c>
      <c r="AA19" s="83">
        <v>18.181818181818183</v>
      </c>
      <c r="AB19" s="83">
        <v>7.0469798657718119</v>
      </c>
      <c r="AC19" s="83">
        <v>7.0610687022900773</v>
      </c>
      <c r="AD19" s="83">
        <v>14.425961276247614</v>
      </c>
      <c r="AF19" s="53"/>
      <c r="AG19" s="53"/>
      <c r="AI19" s="53">
        <f t="shared" si="0"/>
        <v>0</v>
      </c>
      <c r="AJ19" s="53">
        <f t="shared" si="1"/>
        <v>28.01418439716312</v>
      </c>
    </row>
    <row r="20" spans="2:36" ht="7.5" hidden="1" customHeight="1" x14ac:dyDescent="0.25"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F20" s="53"/>
      <c r="AG20" s="53"/>
      <c r="AI20" s="53">
        <f t="shared" si="0"/>
        <v>0</v>
      </c>
      <c r="AJ20" s="53">
        <f t="shared" si="1"/>
        <v>0</v>
      </c>
    </row>
    <row r="21" spans="2:36" hidden="1" x14ac:dyDescent="0.25">
      <c r="B21" s="131" t="s">
        <v>75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F21" s="53"/>
      <c r="AG21" s="53"/>
      <c r="AI21" s="53">
        <f t="shared" si="0"/>
        <v>0</v>
      </c>
      <c r="AJ21" s="53">
        <f t="shared" si="1"/>
        <v>0</v>
      </c>
    </row>
    <row r="22" spans="2:36" hidden="1" x14ac:dyDescent="0.25">
      <c r="B22" s="85" t="s">
        <v>76</v>
      </c>
      <c r="C22" s="66" t="s">
        <v>38</v>
      </c>
      <c r="D22" s="66">
        <v>2012</v>
      </c>
      <c r="E22" s="84">
        <v>0</v>
      </c>
      <c r="F22" s="83">
        <v>19.672131147540984</v>
      </c>
      <c r="G22" s="83">
        <v>17.525773195876287</v>
      </c>
      <c r="H22" s="83">
        <v>15.384615384615385</v>
      </c>
      <c r="I22" s="83">
        <v>20</v>
      </c>
      <c r="J22" s="83">
        <v>33.333333333333329</v>
      </c>
      <c r="K22" s="83">
        <v>12.5</v>
      </c>
      <c r="L22" s="83">
        <v>28.8135593220339</v>
      </c>
      <c r="M22" s="83">
        <v>34.545454545454547</v>
      </c>
      <c r="N22" s="83">
        <v>11.111111111111111</v>
      </c>
      <c r="O22" s="83">
        <v>21.428571428571427</v>
      </c>
      <c r="P22" s="83">
        <v>13.513513513513514</v>
      </c>
      <c r="Q22" s="83">
        <v>12.5</v>
      </c>
      <c r="R22" s="83">
        <v>17.391304347826086</v>
      </c>
      <c r="S22" s="83">
        <v>16.666666666666664</v>
      </c>
      <c r="T22" s="83">
        <v>14.893617021276595</v>
      </c>
      <c r="U22" s="83">
        <v>25</v>
      </c>
      <c r="V22" s="83">
        <v>8.3333333333333321</v>
      </c>
      <c r="W22" s="83">
        <v>5.2631578947368416</v>
      </c>
      <c r="X22" s="83">
        <v>13.333333333333334</v>
      </c>
      <c r="Y22" s="83">
        <v>18.128654970760234</v>
      </c>
      <c r="Z22" s="83">
        <v>23.287671232876711</v>
      </c>
      <c r="AA22" s="83">
        <v>22.556390977443609</v>
      </c>
      <c r="AB22" s="83">
        <v>14.3646408839779</v>
      </c>
      <c r="AC22" s="83">
        <v>8.0459770114942533</v>
      </c>
      <c r="AD22" s="83">
        <v>17.827298050139277</v>
      </c>
      <c r="AF22" s="53"/>
      <c r="AG22" s="53"/>
      <c r="AI22" s="53">
        <f t="shared" si="0"/>
        <v>0</v>
      </c>
      <c r="AJ22" s="53">
        <f t="shared" si="1"/>
        <v>34.545454545454547</v>
      </c>
    </row>
    <row r="23" spans="2:36" hidden="1" x14ac:dyDescent="0.25">
      <c r="B23" s="85" t="s">
        <v>77</v>
      </c>
      <c r="C23" s="66" t="s">
        <v>38</v>
      </c>
      <c r="D23" s="66">
        <v>2012</v>
      </c>
      <c r="E23" s="84">
        <v>0</v>
      </c>
      <c r="F23" s="83">
        <v>17.80821917808219</v>
      </c>
      <c r="G23" s="83">
        <v>17.507418397626111</v>
      </c>
      <c r="H23" s="83">
        <v>8.3333333333333321</v>
      </c>
      <c r="I23" s="83">
        <v>18.840579710144929</v>
      </c>
      <c r="J23" s="83">
        <v>18</v>
      </c>
      <c r="K23" s="83">
        <v>22.435897435897438</v>
      </c>
      <c r="L23" s="83">
        <v>26.086956521739129</v>
      </c>
      <c r="M23" s="83">
        <v>28.078817733990146</v>
      </c>
      <c r="N23" s="83">
        <v>17.708333333333336</v>
      </c>
      <c r="O23" s="83">
        <v>11.111111111111111</v>
      </c>
      <c r="P23" s="83">
        <v>4.0983606557377046</v>
      </c>
      <c r="Q23" s="83">
        <v>8</v>
      </c>
      <c r="R23" s="83">
        <v>4.1420118343195274</v>
      </c>
      <c r="S23" s="83">
        <v>5</v>
      </c>
      <c r="T23" s="83">
        <v>5.0632911392405067</v>
      </c>
      <c r="U23" s="83">
        <v>11.320754716981133</v>
      </c>
      <c r="V23" s="83">
        <v>2.9850746268656714</v>
      </c>
      <c r="W23" s="83">
        <v>4.4776119402985071</v>
      </c>
      <c r="X23" s="83">
        <v>10.76923076923077</v>
      </c>
      <c r="Y23" s="83">
        <v>16.887417218543046</v>
      </c>
      <c r="Z23" s="83">
        <v>22.702702702702705</v>
      </c>
      <c r="AA23" s="83">
        <v>17.894736842105264</v>
      </c>
      <c r="AB23" s="83">
        <v>5.3516819571865444</v>
      </c>
      <c r="AC23" s="83">
        <v>6.5326633165829149</v>
      </c>
      <c r="AD23" s="83">
        <v>13.924050632911392</v>
      </c>
      <c r="AF23" s="53"/>
      <c r="AG23" s="53"/>
      <c r="AI23" s="53">
        <f t="shared" ref="AI23:AI86" si="3">MIN(E23:AD23)</f>
        <v>0</v>
      </c>
      <c r="AJ23" s="53">
        <f t="shared" ref="AJ23:AJ86" si="4">MAX(E23:AD23)</f>
        <v>28.078817733990146</v>
      </c>
    </row>
    <row r="24" spans="2:36" hidden="1" x14ac:dyDescent="0.25">
      <c r="B24" s="85" t="s">
        <v>78</v>
      </c>
      <c r="C24" s="66" t="s">
        <v>38</v>
      </c>
      <c r="D24" s="66">
        <v>2012</v>
      </c>
      <c r="E24" s="89">
        <v>0</v>
      </c>
      <c r="F24" s="90">
        <v>14.285714285714285</v>
      </c>
      <c r="G24" s="90">
        <v>0</v>
      </c>
      <c r="H24" s="90">
        <v>0</v>
      </c>
      <c r="I24" s="90">
        <v>33.333333333333329</v>
      </c>
      <c r="J24" s="90">
        <v>0</v>
      </c>
      <c r="K24" s="90">
        <v>33.333333333333329</v>
      </c>
      <c r="L24" s="90">
        <v>0</v>
      </c>
      <c r="M24" s="90">
        <v>0</v>
      </c>
      <c r="N24" s="90">
        <v>0</v>
      </c>
      <c r="O24" s="90">
        <v>0</v>
      </c>
      <c r="P24" s="90">
        <v>50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9.0909090909090917</v>
      </c>
      <c r="Z24" s="91">
        <v>12.5</v>
      </c>
      <c r="AA24" s="91">
        <v>10</v>
      </c>
      <c r="AB24" s="91">
        <v>0</v>
      </c>
      <c r="AC24" s="91">
        <v>0</v>
      </c>
      <c r="AD24" s="90">
        <v>5.7692307692307692</v>
      </c>
      <c r="AF24" s="53"/>
      <c r="AG24" s="53"/>
      <c r="AI24" s="53">
        <f t="shared" si="3"/>
        <v>0</v>
      </c>
      <c r="AJ24" s="53">
        <f t="shared" si="4"/>
        <v>50</v>
      </c>
    </row>
    <row r="25" spans="2:36" ht="15.75" hidden="1" thickBot="1" x14ac:dyDescent="0.3"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F25" s="53"/>
      <c r="AG25" s="53"/>
      <c r="AI25" s="53">
        <f t="shared" si="3"/>
        <v>0</v>
      </c>
      <c r="AJ25" s="53">
        <f t="shared" si="4"/>
        <v>0</v>
      </c>
    </row>
    <row r="26" spans="2:36" ht="15.75" hidden="1" thickBot="1" x14ac:dyDescent="0.3">
      <c r="B26" s="62" t="s">
        <v>66</v>
      </c>
      <c r="C26" s="87"/>
      <c r="D26" s="8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F26" s="53"/>
      <c r="AG26" s="53"/>
      <c r="AI26" s="53">
        <f t="shared" si="3"/>
        <v>0</v>
      </c>
      <c r="AJ26" s="53">
        <f t="shared" si="4"/>
        <v>0</v>
      </c>
    </row>
    <row r="27" spans="2:36" hidden="1" x14ac:dyDescent="0.25">
      <c r="B27" s="65" t="s">
        <v>79</v>
      </c>
      <c r="C27" s="66" t="s">
        <v>38</v>
      </c>
      <c r="D27" s="66">
        <v>2012</v>
      </c>
      <c r="E27" s="92">
        <v>13.636363636363635</v>
      </c>
      <c r="F27" s="93">
        <v>20.833333333333336</v>
      </c>
      <c r="G27" s="93">
        <v>8.2474226804123703</v>
      </c>
      <c r="H27" s="93">
        <v>17.307692307692307</v>
      </c>
      <c r="I27" s="93">
        <v>18.666666666666668</v>
      </c>
      <c r="J27" s="93">
        <v>8.8235294117647065</v>
      </c>
      <c r="K27" s="93">
        <v>8.2191780821917799</v>
      </c>
      <c r="L27" s="93">
        <v>23.809523809523807</v>
      </c>
      <c r="M27" s="93">
        <v>14.925373134328357</v>
      </c>
      <c r="N27" s="93">
        <v>17.391304347826086</v>
      </c>
      <c r="O27" s="93">
        <v>20.512820512820511</v>
      </c>
      <c r="P27" s="93">
        <v>19.540229885057471</v>
      </c>
      <c r="Q27" s="93">
        <v>11.111111111111111</v>
      </c>
      <c r="R27" s="93">
        <v>21.12676056338028</v>
      </c>
      <c r="S27" s="93">
        <v>5.4054054054054053</v>
      </c>
      <c r="T27" s="93">
        <v>10.526315789473683</v>
      </c>
      <c r="U27" s="93">
        <v>9.0909090909090917</v>
      </c>
      <c r="V27" s="93">
        <v>1.5873015873015872</v>
      </c>
      <c r="W27" s="93">
        <v>3.8095238095238098</v>
      </c>
      <c r="X27" s="93">
        <v>11.458333333333332</v>
      </c>
      <c r="Y27" s="93">
        <v>14.339622641509434</v>
      </c>
      <c r="Z27" s="93">
        <v>14.695340501792115</v>
      </c>
      <c r="AA27" s="93">
        <v>17.99163179916318</v>
      </c>
      <c r="AB27" s="93">
        <v>10.479041916167663</v>
      </c>
      <c r="AC27" s="93">
        <v>7.4626865671641784</v>
      </c>
      <c r="AD27" s="93">
        <v>13.050075872534142</v>
      </c>
      <c r="AF27" s="53"/>
      <c r="AG27" s="53"/>
      <c r="AI27" s="53">
        <f t="shared" si="3"/>
        <v>1.5873015873015872</v>
      </c>
      <c r="AJ27" s="53">
        <f t="shared" si="4"/>
        <v>23.809523809523807</v>
      </c>
    </row>
    <row r="28" spans="2:36" ht="7.5" hidden="1" customHeight="1" x14ac:dyDescent="0.25"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F28" s="53"/>
      <c r="AG28" s="53"/>
      <c r="AI28" s="53">
        <f t="shared" si="3"/>
        <v>0</v>
      </c>
      <c r="AJ28" s="53">
        <f t="shared" si="4"/>
        <v>0</v>
      </c>
    </row>
    <row r="29" spans="2:36" hidden="1" x14ac:dyDescent="0.25">
      <c r="B29" s="131" t="s">
        <v>80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F29" s="53"/>
      <c r="AG29" s="53"/>
      <c r="AI29" s="53">
        <f t="shared" si="3"/>
        <v>0</v>
      </c>
      <c r="AJ29" s="53">
        <f t="shared" si="4"/>
        <v>0</v>
      </c>
    </row>
    <row r="30" spans="2:36" hidden="1" x14ac:dyDescent="0.25">
      <c r="B30" s="94" t="s">
        <v>43</v>
      </c>
      <c r="C30" s="66" t="s">
        <v>38</v>
      </c>
      <c r="D30" s="66">
        <v>2012</v>
      </c>
      <c r="E30" s="82">
        <v>12.5</v>
      </c>
      <c r="F30" s="83">
        <v>40</v>
      </c>
      <c r="G30" s="83">
        <v>6.666666666666667</v>
      </c>
      <c r="H30" s="83">
        <v>20</v>
      </c>
      <c r="I30" s="83">
        <v>66.666666666666657</v>
      </c>
      <c r="J30" s="83">
        <v>33.333333333333329</v>
      </c>
      <c r="K30" s="83">
        <v>16.666666666666664</v>
      </c>
      <c r="L30" s="83">
        <v>36.363636363636367</v>
      </c>
      <c r="M30" s="83">
        <v>40</v>
      </c>
      <c r="N30" s="83">
        <v>20</v>
      </c>
      <c r="O30" s="83">
        <v>28.571428571428569</v>
      </c>
      <c r="P30" s="83">
        <v>26.666666666666668</v>
      </c>
      <c r="Q30" s="83">
        <v>14.285714285714285</v>
      </c>
      <c r="R30" s="83">
        <v>9.0909090909090917</v>
      </c>
      <c r="S30" s="83">
        <v>16.666666666666664</v>
      </c>
      <c r="T30" s="83">
        <v>46.153846153846153</v>
      </c>
      <c r="U30" s="83">
        <v>50</v>
      </c>
      <c r="V30" s="83">
        <v>7.6923076923076925</v>
      </c>
      <c r="W30" s="83">
        <v>9.0909090909090917</v>
      </c>
      <c r="X30" s="83">
        <v>25</v>
      </c>
      <c r="Y30" s="83">
        <v>18.604651162790699</v>
      </c>
      <c r="Z30" s="83">
        <v>31.428571428571427</v>
      </c>
      <c r="AA30" s="83">
        <v>28.571428571428569</v>
      </c>
      <c r="AB30" s="83">
        <v>23.214285714285715</v>
      </c>
      <c r="AC30" s="83">
        <v>17.391304347826086</v>
      </c>
      <c r="AD30" s="83">
        <v>24.120603015075375</v>
      </c>
      <c r="AF30" s="53"/>
      <c r="AG30" s="53"/>
      <c r="AI30" s="53">
        <f t="shared" si="3"/>
        <v>6.666666666666667</v>
      </c>
      <c r="AJ30" s="53">
        <f t="shared" si="4"/>
        <v>66.666666666666657</v>
      </c>
    </row>
    <row r="31" spans="2:36" hidden="1" x14ac:dyDescent="0.25">
      <c r="B31" s="94" t="s">
        <v>44</v>
      </c>
      <c r="C31" s="66" t="s">
        <v>38</v>
      </c>
      <c r="D31" s="66">
        <v>2012</v>
      </c>
      <c r="E31" s="82">
        <v>13.333333333333334</v>
      </c>
      <c r="F31" s="83">
        <v>20</v>
      </c>
      <c r="G31" s="83">
        <v>9.2105263157894726</v>
      </c>
      <c r="H31" s="83">
        <v>17.142857142857142</v>
      </c>
      <c r="I31" s="83">
        <v>16.923076923076923</v>
      </c>
      <c r="J31" s="83">
        <v>3.9215686274509802</v>
      </c>
      <c r="K31" s="83">
        <v>6.7796610169491522</v>
      </c>
      <c r="L31" s="83">
        <v>23.809523809523807</v>
      </c>
      <c r="M31" s="83">
        <v>16.363636363636363</v>
      </c>
      <c r="N31" s="83">
        <v>18.75</v>
      </c>
      <c r="O31" s="83">
        <v>16.129032258064516</v>
      </c>
      <c r="P31" s="83">
        <v>16.923076923076923</v>
      </c>
      <c r="Q31" s="83">
        <v>10</v>
      </c>
      <c r="R31" s="83">
        <v>24.074074074074073</v>
      </c>
      <c r="S31" s="83">
        <v>3.7037037037037033</v>
      </c>
      <c r="T31" s="83">
        <v>1.7857142857142856</v>
      </c>
      <c r="U31" s="83">
        <v>0</v>
      </c>
      <c r="V31" s="83">
        <v>0</v>
      </c>
      <c r="W31" s="83">
        <v>3.6144578313253009</v>
      </c>
      <c r="X31" s="83">
        <v>10</v>
      </c>
      <c r="Y31" s="83">
        <v>14.285714285714285</v>
      </c>
      <c r="Z31" s="83">
        <v>12.442396313364055</v>
      </c>
      <c r="AA31" s="83">
        <v>16.939890710382514</v>
      </c>
      <c r="AB31" s="83">
        <v>7.8189300411522638</v>
      </c>
      <c r="AC31" s="83">
        <v>6.7484662576687118</v>
      </c>
      <c r="AD31" s="83">
        <v>11.57684630738523</v>
      </c>
      <c r="AF31" s="53"/>
      <c r="AG31" s="53"/>
      <c r="AI31" s="53">
        <f t="shared" si="3"/>
        <v>0</v>
      </c>
      <c r="AJ31" s="53">
        <f t="shared" si="4"/>
        <v>24.074074074074073</v>
      </c>
    </row>
    <row r="32" spans="2:36" hidden="1" x14ac:dyDescent="0.25">
      <c r="B32" s="95" t="s">
        <v>45</v>
      </c>
      <c r="C32" s="96" t="s">
        <v>46</v>
      </c>
      <c r="D32" s="96">
        <v>2012</v>
      </c>
      <c r="E32" s="97" t="s">
        <v>47</v>
      </c>
      <c r="F32" s="98" t="s">
        <v>47</v>
      </c>
      <c r="G32" s="98" t="s">
        <v>47</v>
      </c>
      <c r="H32" s="98" t="s">
        <v>47</v>
      </c>
      <c r="I32" s="98" t="s">
        <v>47</v>
      </c>
      <c r="J32" s="98" t="s">
        <v>47</v>
      </c>
      <c r="K32" s="98" t="s">
        <v>47</v>
      </c>
      <c r="L32" s="98" t="s">
        <v>47</v>
      </c>
      <c r="M32" s="98" t="s">
        <v>47</v>
      </c>
      <c r="N32" s="98" t="s">
        <v>47</v>
      </c>
      <c r="O32" s="98" t="s">
        <v>48</v>
      </c>
      <c r="P32" s="98" t="s">
        <v>48</v>
      </c>
      <c r="Q32" s="98" t="s">
        <v>47</v>
      </c>
      <c r="R32" s="98" t="s">
        <v>47</v>
      </c>
      <c r="S32" s="98" t="s">
        <v>47</v>
      </c>
      <c r="T32" s="98" t="s">
        <v>47</v>
      </c>
      <c r="U32" s="98" t="s">
        <v>47</v>
      </c>
      <c r="V32" s="98" t="s">
        <v>47</v>
      </c>
      <c r="W32" s="98" t="s">
        <v>47</v>
      </c>
      <c r="X32" s="98" t="s">
        <v>47</v>
      </c>
      <c r="Y32" s="98">
        <v>0</v>
      </c>
      <c r="Z32" s="98">
        <v>0</v>
      </c>
      <c r="AA32" s="98">
        <v>2</v>
      </c>
      <c r="AB32" s="98">
        <v>0</v>
      </c>
      <c r="AC32" s="98">
        <v>0</v>
      </c>
      <c r="AD32" s="98">
        <v>2</v>
      </c>
      <c r="AF32" s="53"/>
      <c r="AG32" s="53"/>
      <c r="AI32" s="53">
        <f t="shared" si="3"/>
        <v>0</v>
      </c>
      <c r="AJ32" s="53">
        <f t="shared" si="4"/>
        <v>2</v>
      </c>
    </row>
    <row r="33" spans="2:36" ht="15.75" hidden="1" thickBot="1" x14ac:dyDescent="0.3"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F33" s="53"/>
      <c r="AG33" s="53"/>
      <c r="AI33" s="53">
        <f t="shared" si="3"/>
        <v>0</v>
      </c>
      <c r="AJ33" s="53">
        <f t="shared" si="4"/>
        <v>0</v>
      </c>
    </row>
    <row r="34" spans="2:36" ht="15.75" hidden="1" thickBot="1" x14ac:dyDescent="0.3">
      <c r="B34" s="62" t="s">
        <v>49</v>
      </c>
      <c r="C34" s="99"/>
      <c r="D34" s="99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81"/>
      <c r="AF34" s="53"/>
      <c r="AG34" s="53"/>
      <c r="AI34" s="53">
        <f t="shared" si="3"/>
        <v>0</v>
      </c>
      <c r="AJ34" s="53">
        <f t="shared" si="4"/>
        <v>0</v>
      </c>
    </row>
    <row r="35" spans="2:36" hidden="1" x14ac:dyDescent="0.25">
      <c r="B35" s="124" t="s">
        <v>81</v>
      </c>
      <c r="C35" s="101" t="s">
        <v>39</v>
      </c>
      <c r="D35" s="101">
        <v>2011</v>
      </c>
      <c r="E35" s="125">
        <v>109</v>
      </c>
      <c r="F35" s="125">
        <v>9683</v>
      </c>
      <c r="G35" s="125">
        <v>42336</v>
      </c>
      <c r="H35" s="125">
        <v>2756</v>
      </c>
      <c r="I35" s="125">
        <v>1463</v>
      </c>
      <c r="J35" s="125">
        <v>1776</v>
      </c>
      <c r="K35" s="125">
        <v>7865</v>
      </c>
      <c r="L35" s="125">
        <v>9809</v>
      </c>
      <c r="M35" s="125">
        <v>4252</v>
      </c>
      <c r="N35" s="125">
        <v>1312</v>
      </c>
      <c r="O35" s="125">
        <v>680</v>
      </c>
      <c r="P35" s="125">
        <v>15861</v>
      </c>
      <c r="Q35" s="125">
        <v>963</v>
      </c>
      <c r="R35" s="125">
        <v>2194</v>
      </c>
      <c r="S35" s="125">
        <v>131</v>
      </c>
      <c r="T35" s="125">
        <v>1312</v>
      </c>
      <c r="U35" s="125">
        <v>159</v>
      </c>
      <c r="V35" s="125">
        <v>355</v>
      </c>
      <c r="W35" s="125">
        <v>1437</v>
      </c>
      <c r="X35" s="125">
        <v>524</v>
      </c>
      <c r="Y35" s="125">
        <f>+E35+F35+G35+H35</f>
        <v>54884</v>
      </c>
      <c r="Z35" s="125">
        <f>+I35+J35+K35+L35</f>
        <v>20913</v>
      </c>
      <c r="AA35" s="125">
        <f>+M35+N35+O35+P35</f>
        <v>22105</v>
      </c>
      <c r="AB35" s="125">
        <f>+Q35+R35+S35+T35+U35+V35</f>
        <v>5114</v>
      </c>
      <c r="AC35" s="125">
        <f>+W35+X35</f>
        <v>1961</v>
      </c>
      <c r="AD35" s="125">
        <v>104977</v>
      </c>
      <c r="AF35" s="53"/>
      <c r="AG35" s="53"/>
      <c r="AI35" s="53">
        <f t="shared" si="3"/>
        <v>109</v>
      </c>
      <c r="AJ35" s="53">
        <f t="shared" si="4"/>
        <v>104977</v>
      </c>
    </row>
    <row r="36" spans="2:36" hidden="1" x14ac:dyDescent="0.25">
      <c r="B36" s="124" t="s">
        <v>82</v>
      </c>
      <c r="C36" s="101" t="s">
        <v>39</v>
      </c>
      <c r="D36" s="101">
        <v>2011</v>
      </c>
      <c r="E36" s="125">
        <v>22</v>
      </c>
      <c r="F36" s="125">
        <v>1346</v>
      </c>
      <c r="G36" s="125">
        <v>7668</v>
      </c>
      <c r="H36" s="125">
        <v>319</v>
      </c>
      <c r="I36" s="125">
        <v>115</v>
      </c>
      <c r="J36" s="125">
        <v>236</v>
      </c>
      <c r="K36" s="125">
        <v>832</v>
      </c>
      <c r="L36" s="125">
        <v>1121</v>
      </c>
      <c r="M36" s="125">
        <v>543</v>
      </c>
      <c r="N36" s="125">
        <v>142</v>
      </c>
      <c r="O36" s="125">
        <v>74</v>
      </c>
      <c r="P36" s="125">
        <v>3602</v>
      </c>
      <c r="Q36" s="125">
        <v>83</v>
      </c>
      <c r="R36" s="125">
        <v>223</v>
      </c>
      <c r="S36" s="125">
        <v>30</v>
      </c>
      <c r="T36" s="125">
        <v>211</v>
      </c>
      <c r="U36" s="125">
        <v>26</v>
      </c>
      <c r="V36" s="125">
        <v>94</v>
      </c>
      <c r="W36" s="125">
        <v>247</v>
      </c>
      <c r="X36" s="125">
        <v>55</v>
      </c>
      <c r="Y36" s="125">
        <f>+E36+F36+G36+H36</f>
        <v>9355</v>
      </c>
      <c r="Z36" s="125">
        <f>+I36+J36+K36+L36</f>
        <v>2304</v>
      </c>
      <c r="AA36" s="125">
        <f>+M36+N36+O36+P36</f>
        <v>4361</v>
      </c>
      <c r="AB36" s="125">
        <f>+Q36+R36+S36+T36+U36+V36</f>
        <v>667</v>
      </c>
      <c r="AC36" s="125"/>
      <c r="AD36" s="125">
        <v>16989</v>
      </c>
      <c r="AF36" s="53"/>
      <c r="AG36" s="53"/>
      <c r="AI36" s="53">
        <f t="shared" si="3"/>
        <v>22</v>
      </c>
      <c r="AJ36" s="53">
        <f t="shared" si="4"/>
        <v>16989</v>
      </c>
    </row>
    <row r="37" spans="2:36" hidden="1" x14ac:dyDescent="0.25">
      <c r="B37" s="124" t="s">
        <v>83</v>
      </c>
      <c r="C37" s="101" t="s">
        <v>39</v>
      </c>
      <c r="D37" s="101">
        <v>2011</v>
      </c>
      <c r="E37" s="125">
        <v>131</v>
      </c>
      <c r="F37" s="125">
        <v>11029</v>
      </c>
      <c r="G37" s="125">
        <v>50004</v>
      </c>
      <c r="H37" s="125">
        <v>3075</v>
      </c>
      <c r="I37" s="125">
        <v>1578</v>
      </c>
      <c r="J37" s="125">
        <v>2012</v>
      </c>
      <c r="K37" s="125">
        <v>8697</v>
      </c>
      <c r="L37" s="125">
        <v>10930</v>
      </c>
      <c r="M37" s="125">
        <v>4795</v>
      </c>
      <c r="N37" s="125">
        <v>1454</v>
      </c>
      <c r="O37" s="125">
        <v>754</v>
      </c>
      <c r="P37" s="125">
        <v>19463</v>
      </c>
      <c r="Q37" s="125">
        <v>1046</v>
      </c>
      <c r="R37" s="125">
        <v>2417</v>
      </c>
      <c r="S37" s="125">
        <v>161</v>
      </c>
      <c r="T37" s="125">
        <v>1523</v>
      </c>
      <c r="U37" s="125">
        <v>185</v>
      </c>
      <c r="V37" s="125">
        <v>449</v>
      </c>
      <c r="W37" s="125">
        <v>1684</v>
      </c>
      <c r="X37" s="125">
        <v>579</v>
      </c>
      <c r="Y37" s="125">
        <f>+E37+F37+G37+H37</f>
        <v>64239</v>
      </c>
      <c r="Z37" s="125">
        <f>+I37+J37+K37+L37</f>
        <v>23217</v>
      </c>
      <c r="AA37" s="125">
        <f>+M37+N37+O37+P37</f>
        <v>26466</v>
      </c>
      <c r="AB37" s="125">
        <f>+Q37+R37+S37+T37+U37+V37</f>
        <v>5781</v>
      </c>
      <c r="AC37" s="125">
        <f>+W37+X37</f>
        <v>2263</v>
      </c>
      <c r="AD37" s="125">
        <v>121966</v>
      </c>
      <c r="AF37" s="53"/>
      <c r="AG37" s="53"/>
      <c r="AI37" s="53">
        <f t="shared" si="3"/>
        <v>131</v>
      </c>
      <c r="AJ37" s="53">
        <f t="shared" si="4"/>
        <v>121966</v>
      </c>
    </row>
    <row r="38" spans="2:36" hidden="1" x14ac:dyDescent="0.25">
      <c r="C38" s="3"/>
      <c r="D38" s="3"/>
      <c r="AF38" s="53"/>
      <c r="AG38" s="53"/>
      <c r="AI38" s="53">
        <f t="shared" si="3"/>
        <v>0</v>
      </c>
      <c r="AJ38" s="53">
        <f t="shared" si="4"/>
        <v>0</v>
      </c>
    </row>
    <row r="39" spans="2:36" hidden="1" x14ac:dyDescent="0.25">
      <c r="B39" s="100" t="s">
        <v>84</v>
      </c>
      <c r="C39" s="66" t="s">
        <v>38</v>
      </c>
      <c r="D39" s="101">
        <v>2011</v>
      </c>
      <c r="E39" s="67">
        <f>(E36/E37)*100</f>
        <v>16.793893129770993</v>
      </c>
      <c r="F39" s="67">
        <f t="shared" ref="F39:AD39" si="5">(F36/F37)*100</f>
        <v>12.204188956387705</v>
      </c>
      <c r="G39" s="67">
        <f t="shared" si="5"/>
        <v>15.334773218142548</v>
      </c>
      <c r="H39" s="67">
        <f t="shared" si="5"/>
        <v>10.373983739837399</v>
      </c>
      <c r="I39" s="67">
        <f t="shared" si="5"/>
        <v>7.2877059569074785</v>
      </c>
      <c r="J39" s="67">
        <f t="shared" si="5"/>
        <v>11.72962226640159</v>
      </c>
      <c r="K39" s="67">
        <f t="shared" si="5"/>
        <v>9.5665171898355759</v>
      </c>
      <c r="L39" s="67">
        <f t="shared" si="5"/>
        <v>10.256175663311986</v>
      </c>
      <c r="M39" s="67">
        <f t="shared" si="5"/>
        <v>11.32429614181439</v>
      </c>
      <c r="N39" s="67">
        <f t="shared" si="5"/>
        <v>9.7661623108665747</v>
      </c>
      <c r="O39" s="67">
        <f t="shared" si="5"/>
        <v>9.8143236074270561</v>
      </c>
      <c r="P39" s="67">
        <f t="shared" si="5"/>
        <v>18.5069105482197</v>
      </c>
      <c r="Q39" s="67">
        <f t="shared" si="5"/>
        <v>7.9349904397705551</v>
      </c>
      <c r="R39" s="67">
        <f t="shared" si="5"/>
        <v>9.2263136119155966</v>
      </c>
      <c r="S39" s="67">
        <f t="shared" si="5"/>
        <v>18.633540372670808</v>
      </c>
      <c r="T39" s="67">
        <f t="shared" si="5"/>
        <v>13.854235062376889</v>
      </c>
      <c r="U39" s="67">
        <f t="shared" si="5"/>
        <v>14.054054054054054</v>
      </c>
      <c r="V39" s="67">
        <f t="shared" si="5"/>
        <v>20.935412026726059</v>
      </c>
      <c r="W39" s="67">
        <f t="shared" si="5"/>
        <v>14.667458432304038</v>
      </c>
      <c r="X39" s="67">
        <f t="shared" si="5"/>
        <v>9.4991364421416229</v>
      </c>
      <c r="Y39" s="67">
        <f t="shared" si="5"/>
        <v>14.562804526845063</v>
      </c>
      <c r="Z39" s="67">
        <f t="shared" si="5"/>
        <v>9.9237627600465181</v>
      </c>
      <c r="AA39" s="67">
        <f t="shared" si="5"/>
        <v>16.477745031360989</v>
      </c>
      <c r="AB39" s="67">
        <f t="shared" si="5"/>
        <v>11.537796229026121</v>
      </c>
      <c r="AC39" s="67">
        <f t="shared" si="5"/>
        <v>0</v>
      </c>
      <c r="AD39" s="67">
        <f t="shared" si="5"/>
        <v>13.929291769837496</v>
      </c>
      <c r="AF39" s="53"/>
      <c r="AG39" s="53"/>
      <c r="AI39" s="53">
        <f t="shared" si="3"/>
        <v>0</v>
      </c>
      <c r="AJ39" s="53">
        <f t="shared" si="4"/>
        <v>20.935412026726059</v>
      </c>
    </row>
    <row r="40" spans="2:36" hidden="1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F40" s="53"/>
      <c r="AG40" s="53"/>
      <c r="AI40" s="53">
        <f t="shared" si="3"/>
        <v>0</v>
      </c>
      <c r="AJ40" s="53">
        <f t="shared" si="4"/>
        <v>0</v>
      </c>
    </row>
    <row r="41" spans="2:36" hidden="1" x14ac:dyDescent="0.25">
      <c r="B41" s="120" t="s">
        <v>85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F41" s="53"/>
      <c r="AG41" s="53"/>
      <c r="AI41" s="53">
        <f t="shared" si="3"/>
        <v>0</v>
      </c>
      <c r="AJ41" s="53">
        <f t="shared" si="4"/>
        <v>0</v>
      </c>
    </row>
    <row r="42" spans="2:36" hidden="1" x14ac:dyDescent="0.25">
      <c r="B42" s="68" t="s">
        <v>50</v>
      </c>
      <c r="C42" s="66" t="s">
        <v>38</v>
      </c>
      <c r="D42" s="66">
        <v>2011</v>
      </c>
      <c r="E42" s="126">
        <f>+E52/E56*100</f>
        <v>50</v>
      </c>
      <c r="F42" s="126">
        <f t="shared" ref="F42:AD45" si="6">+F52/F56*100</f>
        <v>19.561068702290076</v>
      </c>
      <c r="G42" s="126">
        <f t="shared" si="6"/>
        <v>24.137392661982826</v>
      </c>
      <c r="H42" s="126">
        <f t="shared" si="6"/>
        <v>26.47058823529412</v>
      </c>
      <c r="I42" s="126">
        <f t="shared" si="6"/>
        <v>13.533834586466165</v>
      </c>
      <c r="J42" s="126">
        <f t="shared" si="6"/>
        <v>32.780082987551864</v>
      </c>
      <c r="K42" s="126">
        <f t="shared" si="6"/>
        <v>16.323731138545952</v>
      </c>
      <c r="L42" s="126">
        <f t="shared" si="6"/>
        <v>19.257540603248259</v>
      </c>
      <c r="M42" s="126">
        <f t="shared" si="6"/>
        <v>24.598930481283425</v>
      </c>
      <c r="N42" s="126">
        <f t="shared" si="6"/>
        <v>18.548387096774192</v>
      </c>
      <c r="O42" s="126">
        <f t="shared" si="6"/>
        <v>13.846153846153847</v>
      </c>
      <c r="P42" s="126">
        <f t="shared" si="6"/>
        <v>27.283751010509295</v>
      </c>
      <c r="Q42" s="126">
        <f t="shared" si="6"/>
        <v>13.913043478260869</v>
      </c>
      <c r="R42" s="126">
        <f t="shared" si="6"/>
        <v>22.869955156950674</v>
      </c>
      <c r="S42" s="126">
        <f t="shared" si="6"/>
        <v>44.186046511627907</v>
      </c>
      <c r="T42" s="126">
        <f t="shared" si="6"/>
        <v>28.448275862068968</v>
      </c>
      <c r="U42" s="126">
        <f t="shared" si="6"/>
        <v>45.161290322580641</v>
      </c>
      <c r="V42" s="126">
        <f t="shared" si="6"/>
        <v>47.959183673469383</v>
      </c>
      <c r="W42" s="126">
        <f t="shared" si="6"/>
        <v>32.804232804232804</v>
      </c>
      <c r="X42" s="126">
        <f t="shared" si="6"/>
        <v>16.666666666666664</v>
      </c>
      <c r="Y42" s="126">
        <f t="shared" si="6"/>
        <v>23.621431364880717</v>
      </c>
      <c r="Z42" s="126">
        <f t="shared" si="6"/>
        <v>19.440203562340965</v>
      </c>
      <c r="AA42" s="126">
        <f t="shared" si="6"/>
        <v>26.308857425090547</v>
      </c>
      <c r="AB42" s="126">
        <f t="shared" si="6"/>
        <v>28.706199460916444</v>
      </c>
      <c r="AC42" s="126">
        <f t="shared" si="6"/>
        <v>29.870129870129869</v>
      </c>
      <c r="AD42" s="126">
        <f t="shared" si="6"/>
        <v>23.999706873809178</v>
      </c>
      <c r="AF42" s="53"/>
      <c r="AG42" s="53"/>
      <c r="AI42" s="53">
        <f t="shared" si="3"/>
        <v>13.533834586466165</v>
      </c>
      <c r="AJ42" s="53">
        <f t="shared" si="4"/>
        <v>50</v>
      </c>
    </row>
    <row r="43" spans="2:36" hidden="1" x14ac:dyDescent="0.25">
      <c r="B43" s="68" t="s">
        <v>51</v>
      </c>
      <c r="C43" s="66" t="s">
        <v>38</v>
      </c>
      <c r="D43" s="66">
        <v>2011</v>
      </c>
      <c r="E43" s="126">
        <f>+E53/E57*100</f>
        <v>14.583333333333334</v>
      </c>
      <c r="F43" s="126">
        <f t="shared" si="6"/>
        <v>11.778066190785204</v>
      </c>
      <c r="G43" s="126">
        <f t="shared" si="6"/>
        <v>14.584766584766584</v>
      </c>
      <c r="H43" s="126">
        <f t="shared" si="6"/>
        <v>9.9324592769169655</v>
      </c>
      <c r="I43" s="126">
        <f t="shared" si="6"/>
        <v>6.9096431283219433</v>
      </c>
      <c r="J43" s="126">
        <f t="shared" si="6"/>
        <v>9.5717884130982362</v>
      </c>
      <c r="K43" s="126">
        <f t="shared" si="6"/>
        <v>9.4210813762971046</v>
      </c>
      <c r="L43" s="126">
        <f t="shared" si="6"/>
        <v>9.9196874321684394</v>
      </c>
      <c r="M43" s="126">
        <f t="shared" si="6"/>
        <v>10.803324099722991</v>
      </c>
      <c r="N43" s="126">
        <f t="shared" si="6"/>
        <v>9.2547092547092547</v>
      </c>
      <c r="O43" s="126">
        <f t="shared" si="6"/>
        <v>10.385259631490786</v>
      </c>
      <c r="P43" s="126">
        <f t="shared" si="6"/>
        <v>18.065610121959171</v>
      </c>
      <c r="Q43" s="126">
        <f t="shared" si="6"/>
        <v>8.0545229244114012</v>
      </c>
      <c r="R43" s="126">
        <f t="shared" si="6"/>
        <v>8.4835630965005304</v>
      </c>
      <c r="S43" s="126">
        <f t="shared" si="6"/>
        <v>10.416666666666668</v>
      </c>
      <c r="T43" s="126">
        <f t="shared" si="6"/>
        <v>11.607142857142858</v>
      </c>
      <c r="U43" s="126">
        <f t="shared" si="6"/>
        <v>7.8571428571428568</v>
      </c>
      <c r="V43" s="126">
        <f t="shared" si="6"/>
        <v>14.420062695924765</v>
      </c>
      <c r="W43" s="126">
        <f t="shared" si="6"/>
        <v>13.739266198282593</v>
      </c>
      <c r="X43" s="126">
        <f t="shared" si="6"/>
        <v>9.9547511312217196</v>
      </c>
      <c r="Y43" s="126">
        <f t="shared" si="6"/>
        <v>13.868224281283892</v>
      </c>
      <c r="Z43" s="126">
        <f t="shared" si="6"/>
        <v>9.4995628246669757</v>
      </c>
      <c r="AA43" s="126">
        <f t="shared" si="6"/>
        <v>15.973866111163716</v>
      </c>
      <c r="AB43" s="126">
        <f t="shared" si="6"/>
        <v>9.6611721611721624</v>
      </c>
      <c r="AC43" s="126">
        <f t="shared" si="6"/>
        <v>12.768427161926871</v>
      </c>
      <c r="AD43" s="126">
        <f t="shared" si="6"/>
        <v>13.256060071561759</v>
      </c>
      <c r="AF43" s="53"/>
      <c r="AG43" s="53"/>
      <c r="AI43" s="53">
        <f t="shared" si="3"/>
        <v>6.9096431283219433</v>
      </c>
      <c r="AJ43" s="53">
        <f t="shared" si="4"/>
        <v>18.065610121959171</v>
      </c>
    </row>
    <row r="44" spans="2:36" hidden="1" x14ac:dyDescent="0.25">
      <c r="B44" s="68" t="s">
        <v>52</v>
      </c>
      <c r="C44" s="66" t="s">
        <v>38</v>
      </c>
      <c r="D44" s="66">
        <v>2011</v>
      </c>
      <c r="E44" s="126">
        <f>+E54/E58*100</f>
        <v>5.5555555555555554</v>
      </c>
      <c r="F44" s="126">
        <f t="shared" si="6"/>
        <v>7.1999999999999993</v>
      </c>
      <c r="G44" s="126">
        <f t="shared" si="6"/>
        <v>6.4542154094392901</v>
      </c>
      <c r="H44" s="126">
        <f t="shared" si="6"/>
        <v>3.594771241830065</v>
      </c>
      <c r="I44" s="126">
        <f t="shared" si="6"/>
        <v>5.6074766355140184</v>
      </c>
      <c r="J44" s="126">
        <f t="shared" si="6"/>
        <v>2.5</v>
      </c>
      <c r="K44" s="126">
        <f t="shared" si="6"/>
        <v>3.9927404718693285</v>
      </c>
      <c r="L44" s="126">
        <f t="shared" si="6"/>
        <v>5.1587301587301582</v>
      </c>
      <c r="M44" s="126">
        <f t="shared" si="6"/>
        <v>4.4736842105263159</v>
      </c>
      <c r="N44" s="126">
        <f t="shared" si="6"/>
        <v>6.1855670103092786</v>
      </c>
      <c r="O44" s="126">
        <f t="shared" si="6"/>
        <v>2.6315789473684208</v>
      </c>
      <c r="P44" s="126">
        <f t="shared" si="6"/>
        <v>9.3903293622985284</v>
      </c>
      <c r="Q44" s="126">
        <f t="shared" si="6"/>
        <v>1.9230769230769231</v>
      </c>
      <c r="R44" s="126">
        <f t="shared" si="6"/>
        <v>4.8</v>
      </c>
      <c r="S44" s="126">
        <f t="shared" si="6"/>
        <v>5.5555555555555554</v>
      </c>
      <c r="T44" s="126">
        <f t="shared" si="6"/>
        <v>8.9552238805970141</v>
      </c>
      <c r="U44" s="126">
        <f t="shared" si="6"/>
        <v>7.1428571428571423</v>
      </c>
      <c r="V44" s="126">
        <f t="shared" si="6"/>
        <v>0</v>
      </c>
      <c r="W44" s="126">
        <f t="shared" si="6"/>
        <v>3.6809815950920246</v>
      </c>
      <c r="X44" s="126">
        <f t="shared" si="6"/>
        <v>5.1282051282051277</v>
      </c>
      <c r="Y44" s="126">
        <f t="shared" si="6"/>
        <v>6.3302217036172701</v>
      </c>
      <c r="Z44" s="126">
        <f t="shared" si="6"/>
        <v>4.5108005082592122</v>
      </c>
      <c r="AA44" s="126">
        <f t="shared" si="6"/>
        <v>8.0303030303030312</v>
      </c>
      <c r="AB44" s="126">
        <f t="shared" si="6"/>
        <v>5.1660516605166054</v>
      </c>
      <c r="AC44" s="126">
        <f t="shared" si="6"/>
        <v>4.1493775933609953</v>
      </c>
      <c r="AD44" s="126">
        <f t="shared" si="6"/>
        <v>6.2459755312298775</v>
      </c>
      <c r="AF44" s="53"/>
      <c r="AG44" s="53"/>
      <c r="AI44" s="53">
        <f t="shared" si="3"/>
        <v>0</v>
      </c>
      <c r="AJ44" s="53">
        <f t="shared" si="4"/>
        <v>9.3903293622985284</v>
      </c>
    </row>
    <row r="45" spans="2:36" hidden="1" x14ac:dyDescent="0.25">
      <c r="B45" s="68" t="s">
        <v>53</v>
      </c>
      <c r="C45" s="66" t="s">
        <v>38</v>
      </c>
      <c r="D45" s="66">
        <v>2011</v>
      </c>
      <c r="E45" s="126">
        <f>+E55/E59*100</f>
        <v>0</v>
      </c>
      <c r="F45" s="126">
        <f t="shared" si="6"/>
        <v>6.3636363636363633</v>
      </c>
      <c r="G45" s="126">
        <f t="shared" si="6"/>
        <v>6.1904761904761907</v>
      </c>
      <c r="H45" s="126">
        <f t="shared" si="6"/>
        <v>8.3333333333333321</v>
      </c>
      <c r="I45" s="126">
        <f t="shared" si="6"/>
        <v>0</v>
      </c>
      <c r="J45" s="126">
        <f t="shared" si="6"/>
        <v>4.3478260869565215</v>
      </c>
      <c r="K45" s="126">
        <f t="shared" si="6"/>
        <v>1.0752688172043012</v>
      </c>
      <c r="L45" s="126">
        <f t="shared" si="6"/>
        <v>2.0408163265306123</v>
      </c>
      <c r="M45" s="126">
        <f t="shared" si="6"/>
        <v>7.1428571428571423</v>
      </c>
      <c r="N45" s="126">
        <f t="shared" si="6"/>
        <v>0</v>
      </c>
      <c r="O45" s="126">
        <f t="shared" si="6"/>
        <v>6.25</v>
      </c>
      <c r="P45" s="126">
        <f t="shared" si="6"/>
        <v>10.043668122270741</v>
      </c>
      <c r="Q45" s="126">
        <f t="shared" si="6"/>
        <v>0</v>
      </c>
      <c r="R45" s="126">
        <f t="shared" si="6"/>
        <v>0</v>
      </c>
      <c r="S45" s="126">
        <f t="shared" si="6"/>
        <v>0</v>
      </c>
      <c r="T45" s="126">
        <f t="shared" si="6"/>
        <v>8.1081081081081088</v>
      </c>
      <c r="U45" s="126">
        <v>0</v>
      </c>
      <c r="V45" s="126">
        <v>1</v>
      </c>
      <c r="W45" s="126">
        <v>2</v>
      </c>
      <c r="X45" s="126">
        <v>3</v>
      </c>
      <c r="Y45" s="126">
        <v>4</v>
      </c>
      <c r="Z45" s="126">
        <v>5</v>
      </c>
      <c r="AA45" s="126">
        <v>6</v>
      </c>
      <c r="AB45" s="126">
        <v>7</v>
      </c>
      <c r="AC45" s="126">
        <v>8</v>
      </c>
      <c r="AD45" s="126">
        <v>9</v>
      </c>
      <c r="AF45" s="53"/>
      <c r="AG45" s="53"/>
      <c r="AI45" s="53">
        <f t="shared" si="3"/>
        <v>0</v>
      </c>
      <c r="AJ45" s="53">
        <f t="shared" si="4"/>
        <v>10.043668122270741</v>
      </c>
    </row>
    <row r="46" spans="2:36" hidden="1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F46" s="53"/>
      <c r="AG46" s="53"/>
      <c r="AI46" s="53">
        <f t="shared" si="3"/>
        <v>0</v>
      </c>
      <c r="AJ46" s="53">
        <f t="shared" si="4"/>
        <v>0</v>
      </c>
    </row>
    <row r="47" spans="2:36" hidden="1" x14ac:dyDescent="0.25">
      <c r="B47" s="102" t="s">
        <v>86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F47" s="53"/>
      <c r="AG47" s="53"/>
      <c r="AI47" s="53">
        <f t="shared" si="3"/>
        <v>0</v>
      </c>
      <c r="AJ47" s="53">
        <f t="shared" si="4"/>
        <v>0</v>
      </c>
    </row>
    <row r="48" spans="2:36" hidden="1" x14ac:dyDescent="0.25">
      <c r="B48" s="103" t="s">
        <v>87</v>
      </c>
      <c r="C48" s="104" t="s">
        <v>39</v>
      </c>
      <c r="D48" s="104">
        <v>2011</v>
      </c>
      <c r="E48" s="105">
        <v>7</v>
      </c>
      <c r="F48" s="105">
        <v>843</v>
      </c>
      <c r="G48" s="105">
        <v>4859</v>
      </c>
      <c r="H48" s="105">
        <v>150</v>
      </c>
      <c r="I48" s="105">
        <v>115</v>
      </c>
      <c r="J48" s="105">
        <v>162</v>
      </c>
      <c r="K48" s="105">
        <v>610</v>
      </c>
      <c r="L48" s="105">
        <v>696</v>
      </c>
      <c r="M48" s="105">
        <v>282</v>
      </c>
      <c r="N48" s="105">
        <v>101</v>
      </c>
      <c r="O48" s="105">
        <v>56</v>
      </c>
      <c r="P48" s="105">
        <v>1799</v>
      </c>
      <c r="Q48" s="105">
        <v>99</v>
      </c>
      <c r="R48" s="105">
        <v>172</v>
      </c>
      <c r="S48" s="105">
        <v>24</v>
      </c>
      <c r="T48" s="105">
        <v>166</v>
      </c>
      <c r="U48" s="105">
        <v>17</v>
      </c>
      <c r="V48" s="105">
        <v>51</v>
      </c>
      <c r="W48" s="105">
        <v>127</v>
      </c>
      <c r="X48" s="105">
        <v>35</v>
      </c>
      <c r="Y48" s="105">
        <v>5859</v>
      </c>
      <c r="Z48" s="105">
        <v>1583</v>
      </c>
      <c r="AA48" s="105">
        <v>2238</v>
      </c>
      <c r="AB48" s="105">
        <v>529</v>
      </c>
      <c r="AC48" s="105">
        <v>162</v>
      </c>
      <c r="AD48" s="105">
        <v>10371</v>
      </c>
      <c r="AF48" s="53"/>
      <c r="AG48" s="53"/>
      <c r="AI48" s="53">
        <f t="shared" si="3"/>
        <v>7</v>
      </c>
      <c r="AJ48" s="53">
        <f t="shared" si="4"/>
        <v>10371</v>
      </c>
    </row>
    <row r="49" spans="2:36" hidden="1" x14ac:dyDescent="0.25">
      <c r="B49" s="106" t="s">
        <v>88</v>
      </c>
      <c r="C49" s="107" t="s">
        <v>39</v>
      </c>
      <c r="D49" s="107">
        <v>2011</v>
      </c>
      <c r="E49" s="108">
        <v>82</v>
      </c>
      <c r="F49" s="108">
        <v>8157</v>
      </c>
      <c r="G49" s="108">
        <v>34764</v>
      </c>
      <c r="H49" s="108">
        <v>2267</v>
      </c>
      <c r="I49" s="108">
        <v>1226</v>
      </c>
      <c r="J49" s="108">
        <v>1436</v>
      </c>
      <c r="K49" s="108">
        <v>6634</v>
      </c>
      <c r="L49" s="108">
        <v>8300</v>
      </c>
      <c r="M49" s="108">
        <v>3542</v>
      </c>
      <c r="N49" s="108">
        <v>1108</v>
      </c>
      <c r="O49" s="108">
        <v>535</v>
      </c>
      <c r="P49" s="108">
        <v>12563</v>
      </c>
      <c r="Q49" s="108">
        <v>742</v>
      </c>
      <c r="R49" s="108">
        <v>1726</v>
      </c>
      <c r="S49" s="108">
        <v>86</v>
      </c>
      <c r="T49" s="108">
        <v>990</v>
      </c>
      <c r="U49" s="108">
        <v>129</v>
      </c>
      <c r="V49" s="108">
        <v>273</v>
      </c>
      <c r="W49" s="108">
        <v>1105</v>
      </c>
      <c r="X49" s="108">
        <v>398</v>
      </c>
      <c r="Y49" s="108">
        <v>45270</v>
      </c>
      <c r="Z49" s="108">
        <v>17596</v>
      </c>
      <c r="AA49" s="108">
        <v>17748</v>
      </c>
      <c r="AB49" s="108">
        <v>3946</v>
      </c>
      <c r="AC49" s="108">
        <v>1503</v>
      </c>
      <c r="AD49" s="108">
        <v>86063</v>
      </c>
      <c r="AF49" s="53"/>
      <c r="AG49" s="53"/>
      <c r="AI49" s="53">
        <f t="shared" si="3"/>
        <v>82</v>
      </c>
      <c r="AJ49" s="53">
        <f t="shared" si="4"/>
        <v>86063</v>
      </c>
    </row>
    <row r="50" spans="2:36" hidden="1" x14ac:dyDescent="0.25">
      <c r="B50" s="106" t="s">
        <v>89</v>
      </c>
      <c r="C50" s="107" t="s">
        <v>39</v>
      </c>
      <c r="D50" s="107">
        <v>2011</v>
      </c>
      <c r="E50" s="108">
        <v>17</v>
      </c>
      <c r="F50" s="108">
        <v>580</v>
      </c>
      <c r="G50" s="108">
        <v>2319</v>
      </c>
      <c r="H50" s="108">
        <v>295</v>
      </c>
      <c r="I50" s="108">
        <v>101</v>
      </c>
      <c r="J50" s="108">
        <v>156</v>
      </c>
      <c r="K50" s="108">
        <v>529</v>
      </c>
      <c r="L50" s="108">
        <v>717</v>
      </c>
      <c r="M50" s="108">
        <v>363</v>
      </c>
      <c r="N50" s="108">
        <v>91</v>
      </c>
      <c r="O50" s="108">
        <v>74</v>
      </c>
      <c r="P50" s="108">
        <v>1293</v>
      </c>
      <c r="Q50" s="108">
        <v>102</v>
      </c>
      <c r="R50" s="108">
        <v>238</v>
      </c>
      <c r="S50" s="108">
        <v>17</v>
      </c>
      <c r="T50" s="108">
        <v>122</v>
      </c>
      <c r="U50" s="108">
        <v>13</v>
      </c>
      <c r="V50" s="108">
        <v>22</v>
      </c>
      <c r="W50" s="108">
        <v>157</v>
      </c>
      <c r="X50" s="108">
        <v>74</v>
      </c>
      <c r="Y50" s="108">
        <v>3211</v>
      </c>
      <c r="Z50" s="108">
        <v>1503</v>
      </c>
      <c r="AA50" s="108">
        <v>1821</v>
      </c>
      <c r="AB50" s="108">
        <v>514</v>
      </c>
      <c r="AC50" s="108">
        <v>231</v>
      </c>
      <c r="AD50" s="108">
        <v>7280</v>
      </c>
      <c r="AF50" s="53"/>
      <c r="AG50" s="53"/>
      <c r="AI50" s="53">
        <f t="shared" si="3"/>
        <v>13</v>
      </c>
      <c r="AJ50" s="53">
        <f t="shared" si="4"/>
        <v>7280</v>
      </c>
    </row>
    <row r="51" spans="2:36" hidden="1" x14ac:dyDescent="0.25">
      <c r="B51" s="100" t="s">
        <v>90</v>
      </c>
      <c r="C51" s="109" t="s">
        <v>39</v>
      </c>
      <c r="D51" s="109">
        <v>2011</v>
      </c>
      <c r="E51" s="113">
        <v>3</v>
      </c>
      <c r="F51" s="113">
        <v>103</v>
      </c>
      <c r="G51" s="113">
        <v>394</v>
      </c>
      <c r="H51" s="113">
        <v>44</v>
      </c>
      <c r="I51" s="108">
        <v>21</v>
      </c>
      <c r="J51" s="108">
        <v>22</v>
      </c>
      <c r="K51" s="108">
        <v>92</v>
      </c>
      <c r="L51" s="108">
        <v>96</v>
      </c>
      <c r="M51" s="108">
        <v>65</v>
      </c>
      <c r="N51" s="108">
        <v>12</v>
      </c>
      <c r="O51" s="108">
        <v>15</v>
      </c>
      <c r="P51" s="108">
        <v>206</v>
      </c>
      <c r="Q51" s="108">
        <v>20</v>
      </c>
      <c r="R51" s="108">
        <v>58</v>
      </c>
      <c r="S51" s="108">
        <v>4</v>
      </c>
      <c r="T51" s="108">
        <v>34</v>
      </c>
      <c r="U51" s="108">
        <v>0</v>
      </c>
      <c r="V51" s="108">
        <v>9</v>
      </c>
      <c r="W51" s="108">
        <v>48</v>
      </c>
      <c r="X51" s="108">
        <v>17</v>
      </c>
      <c r="Y51" s="108">
        <v>544</v>
      </c>
      <c r="Z51" s="108">
        <v>231</v>
      </c>
      <c r="AA51" s="108">
        <v>298</v>
      </c>
      <c r="AB51" s="108">
        <v>125</v>
      </c>
      <c r="AC51" s="108">
        <v>65</v>
      </c>
      <c r="AD51" s="108">
        <v>1263</v>
      </c>
      <c r="AF51" s="53"/>
      <c r="AG51" s="53"/>
      <c r="AI51" s="53">
        <f t="shared" si="3"/>
        <v>0</v>
      </c>
      <c r="AJ51" s="53">
        <f t="shared" si="4"/>
        <v>1263</v>
      </c>
    </row>
    <row r="52" spans="2:36" hidden="1" x14ac:dyDescent="0.25">
      <c r="B52" s="103" t="s">
        <v>91</v>
      </c>
      <c r="C52" s="104" t="s">
        <v>39</v>
      </c>
      <c r="D52" s="104">
        <v>2011</v>
      </c>
      <c r="E52" s="105">
        <v>7</v>
      </c>
      <c r="F52" s="105">
        <v>205</v>
      </c>
      <c r="G52" s="105">
        <v>1546</v>
      </c>
      <c r="H52" s="105">
        <v>54</v>
      </c>
      <c r="I52" s="105">
        <v>18</v>
      </c>
      <c r="J52" s="105">
        <v>79</v>
      </c>
      <c r="K52" s="105">
        <v>119</v>
      </c>
      <c r="L52" s="105">
        <v>166</v>
      </c>
      <c r="M52" s="105">
        <v>92</v>
      </c>
      <c r="N52" s="105">
        <v>23</v>
      </c>
      <c r="O52" s="105">
        <v>9</v>
      </c>
      <c r="P52" s="105">
        <v>675</v>
      </c>
      <c r="Q52" s="105">
        <v>16</v>
      </c>
      <c r="R52" s="105">
        <v>51</v>
      </c>
      <c r="S52" s="105">
        <v>19</v>
      </c>
      <c r="T52" s="105">
        <v>66</v>
      </c>
      <c r="U52" s="105">
        <v>14</v>
      </c>
      <c r="V52" s="105">
        <v>47</v>
      </c>
      <c r="W52" s="105">
        <v>62</v>
      </c>
      <c r="X52" s="105">
        <v>7</v>
      </c>
      <c r="Y52" s="105">
        <v>1812</v>
      </c>
      <c r="Z52" s="105">
        <v>382</v>
      </c>
      <c r="AA52" s="105">
        <v>799</v>
      </c>
      <c r="AB52" s="105">
        <v>213</v>
      </c>
      <c r="AC52" s="105">
        <v>69</v>
      </c>
      <c r="AD52" s="105">
        <v>3275</v>
      </c>
      <c r="AF52" s="53"/>
      <c r="AG52" s="53"/>
      <c r="AI52" s="53">
        <f t="shared" si="3"/>
        <v>7</v>
      </c>
      <c r="AJ52" s="53">
        <f t="shared" si="4"/>
        <v>3275</v>
      </c>
    </row>
    <row r="53" spans="2:36" hidden="1" x14ac:dyDescent="0.25">
      <c r="B53" s="106" t="s">
        <v>92</v>
      </c>
      <c r="C53" s="107" t="s">
        <v>39</v>
      </c>
      <c r="D53" s="107">
        <v>2011</v>
      </c>
      <c r="E53" s="108">
        <v>14</v>
      </c>
      <c r="F53" s="108">
        <v>1089</v>
      </c>
      <c r="G53" s="108">
        <v>5936</v>
      </c>
      <c r="H53" s="108">
        <v>250</v>
      </c>
      <c r="I53" s="108">
        <v>91</v>
      </c>
      <c r="J53" s="108">
        <v>152</v>
      </c>
      <c r="K53" s="108">
        <v>690</v>
      </c>
      <c r="L53" s="108">
        <v>914</v>
      </c>
      <c r="M53" s="108">
        <v>429</v>
      </c>
      <c r="N53" s="108">
        <v>113</v>
      </c>
      <c r="O53" s="108">
        <v>62</v>
      </c>
      <c r="P53" s="108">
        <v>2770</v>
      </c>
      <c r="Q53" s="108">
        <v>65</v>
      </c>
      <c r="R53" s="108">
        <v>160</v>
      </c>
      <c r="S53" s="108">
        <v>10</v>
      </c>
      <c r="T53" s="108">
        <v>130</v>
      </c>
      <c r="U53" s="108">
        <v>11</v>
      </c>
      <c r="V53" s="108">
        <v>46</v>
      </c>
      <c r="W53" s="108">
        <v>176</v>
      </c>
      <c r="X53" s="108">
        <v>44</v>
      </c>
      <c r="Y53" s="108">
        <v>7289</v>
      </c>
      <c r="Z53" s="108">
        <v>1847</v>
      </c>
      <c r="AA53" s="108">
        <v>3374</v>
      </c>
      <c r="AB53" s="108">
        <v>422</v>
      </c>
      <c r="AC53" s="108">
        <v>220</v>
      </c>
      <c r="AD53" s="108">
        <v>13152</v>
      </c>
      <c r="AF53" s="53"/>
      <c r="AG53" s="53"/>
      <c r="AI53" s="53">
        <f t="shared" si="3"/>
        <v>10</v>
      </c>
      <c r="AJ53" s="53">
        <f t="shared" si="4"/>
        <v>13152</v>
      </c>
    </row>
    <row r="54" spans="2:36" hidden="1" x14ac:dyDescent="0.25">
      <c r="B54" s="106" t="s">
        <v>93</v>
      </c>
      <c r="C54" s="107" t="s">
        <v>39</v>
      </c>
      <c r="D54" s="107">
        <v>2011</v>
      </c>
      <c r="E54" s="108">
        <v>1</v>
      </c>
      <c r="F54" s="108">
        <v>45</v>
      </c>
      <c r="G54" s="108">
        <v>160</v>
      </c>
      <c r="H54" s="108">
        <v>11</v>
      </c>
      <c r="I54" s="108">
        <v>6</v>
      </c>
      <c r="J54" s="108">
        <v>4</v>
      </c>
      <c r="K54" s="108">
        <v>22</v>
      </c>
      <c r="L54" s="108">
        <v>39</v>
      </c>
      <c r="M54" s="108">
        <v>17</v>
      </c>
      <c r="N54" s="108">
        <v>6</v>
      </c>
      <c r="O54" s="108">
        <v>2</v>
      </c>
      <c r="P54" s="108">
        <v>134</v>
      </c>
      <c r="Q54" s="108">
        <v>2</v>
      </c>
      <c r="R54" s="108">
        <v>12</v>
      </c>
      <c r="S54" s="108">
        <v>1</v>
      </c>
      <c r="T54" s="108">
        <v>12</v>
      </c>
      <c r="U54" s="108">
        <v>1</v>
      </c>
      <c r="V54" s="108">
        <v>0</v>
      </c>
      <c r="W54" s="108">
        <v>6</v>
      </c>
      <c r="X54" s="108">
        <v>4</v>
      </c>
      <c r="Y54" s="108">
        <v>217</v>
      </c>
      <c r="Z54" s="108">
        <v>71</v>
      </c>
      <c r="AA54" s="108">
        <v>159</v>
      </c>
      <c r="AB54" s="108">
        <v>28</v>
      </c>
      <c r="AC54" s="108">
        <v>10</v>
      </c>
      <c r="AD54" s="108">
        <v>485</v>
      </c>
      <c r="AF54" s="53"/>
      <c r="AG54" s="53"/>
      <c r="AI54" s="53">
        <f t="shared" si="3"/>
        <v>0</v>
      </c>
      <c r="AJ54" s="53">
        <f t="shared" si="4"/>
        <v>485</v>
      </c>
    </row>
    <row r="55" spans="2:36" hidden="1" x14ac:dyDescent="0.25">
      <c r="B55" s="100" t="s">
        <v>94</v>
      </c>
      <c r="C55" s="109" t="s">
        <v>39</v>
      </c>
      <c r="D55" s="109">
        <v>2011</v>
      </c>
      <c r="E55" s="113">
        <v>0</v>
      </c>
      <c r="F55" s="113">
        <v>7</v>
      </c>
      <c r="G55" s="113">
        <v>26</v>
      </c>
      <c r="H55" s="113">
        <v>4</v>
      </c>
      <c r="I55" s="113">
        <v>0</v>
      </c>
      <c r="J55" s="113">
        <v>1</v>
      </c>
      <c r="K55" s="113">
        <v>1</v>
      </c>
      <c r="L55" s="113">
        <v>2</v>
      </c>
      <c r="M55" s="113">
        <v>5</v>
      </c>
      <c r="N55" s="113">
        <v>0</v>
      </c>
      <c r="O55" s="113">
        <v>1</v>
      </c>
      <c r="P55" s="113">
        <v>23</v>
      </c>
      <c r="Q55" s="113">
        <v>0</v>
      </c>
      <c r="R55" s="113">
        <v>0</v>
      </c>
      <c r="S55" s="113">
        <v>0</v>
      </c>
      <c r="T55" s="113">
        <v>3</v>
      </c>
      <c r="U55" s="113">
        <v>0</v>
      </c>
      <c r="V55" s="113">
        <v>1</v>
      </c>
      <c r="W55" s="113">
        <v>3</v>
      </c>
      <c r="X55" s="113">
        <v>0</v>
      </c>
      <c r="Y55" s="113">
        <v>37</v>
      </c>
      <c r="Z55" s="113">
        <v>4</v>
      </c>
      <c r="AA55" s="113">
        <v>29</v>
      </c>
      <c r="AB55" s="113">
        <v>4</v>
      </c>
      <c r="AC55" s="113">
        <v>3</v>
      </c>
      <c r="AD55" s="113">
        <v>77</v>
      </c>
      <c r="AF55" s="53"/>
      <c r="AG55" s="53"/>
      <c r="AI55" s="53">
        <f t="shared" si="3"/>
        <v>0</v>
      </c>
      <c r="AJ55" s="53">
        <f t="shared" si="4"/>
        <v>77</v>
      </c>
    </row>
    <row r="56" spans="2:36" hidden="1" x14ac:dyDescent="0.25">
      <c r="B56" s="114" t="s">
        <v>95</v>
      </c>
      <c r="C56" s="104" t="s">
        <v>39</v>
      </c>
      <c r="D56" s="104">
        <v>2011</v>
      </c>
      <c r="E56" s="108">
        <v>14</v>
      </c>
      <c r="F56" s="108">
        <v>1048</v>
      </c>
      <c r="G56" s="108">
        <v>6405</v>
      </c>
      <c r="H56" s="108">
        <v>204</v>
      </c>
      <c r="I56" s="108">
        <v>133</v>
      </c>
      <c r="J56" s="108">
        <v>241</v>
      </c>
      <c r="K56" s="108">
        <v>729</v>
      </c>
      <c r="L56" s="108">
        <v>862</v>
      </c>
      <c r="M56" s="108">
        <v>374</v>
      </c>
      <c r="N56" s="108">
        <v>124</v>
      </c>
      <c r="O56" s="108">
        <v>65</v>
      </c>
      <c r="P56" s="108">
        <v>2474</v>
      </c>
      <c r="Q56" s="108">
        <v>115</v>
      </c>
      <c r="R56" s="108">
        <v>223</v>
      </c>
      <c r="S56" s="108">
        <v>43</v>
      </c>
      <c r="T56" s="108">
        <v>232</v>
      </c>
      <c r="U56" s="108">
        <v>31</v>
      </c>
      <c r="V56" s="108">
        <v>98</v>
      </c>
      <c r="W56" s="108">
        <v>189</v>
      </c>
      <c r="X56" s="108">
        <v>42</v>
      </c>
      <c r="Y56" s="108">
        <v>7671</v>
      </c>
      <c r="Z56" s="108">
        <v>1965</v>
      </c>
      <c r="AA56" s="108">
        <v>3037</v>
      </c>
      <c r="AB56" s="108">
        <v>742</v>
      </c>
      <c r="AC56" s="108">
        <v>231</v>
      </c>
      <c r="AD56" s="108">
        <v>13646</v>
      </c>
      <c r="AF56" s="53"/>
      <c r="AG56" s="53"/>
      <c r="AI56" s="53">
        <f t="shared" si="3"/>
        <v>14</v>
      </c>
      <c r="AJ56" s="53">
        <f t="shared" si="4"/>
        <v>13646</v>
      </c>
    </row>
    <row r="57" spans="2:36" hidden="1" x14ac:dyDescent="0.25">
      <c r="B57" s="106" t="s">
        <v>96</v>
      </c>
      <c r="C57" s="107" t="s">
        <v>39</v>
      </c>
      <c r="D57" s="107">
        <v>2011</v>
      </c>
      <c r="E57" s="108">
        <v>96</v>
      </c>
      <c r="F57" s="108">
        <v>9246</v>
      </c>
      <c r="G57" s="108">
        <v>40700</v>
      </c>
      <c r="H57" s="108">
        <v>2517</v>
      </c>
      <c r="I57" s="108">
        <v>1317</v>
      </c>
      <c r="J57" s="108">
        <v>1588</v>
      </c>
      <c r="K57" s="108">
        <v>7324</v>
      </c>
      <c r="L57" s="108">
        <v>9214</v>
      </c>
      <c r="M57" s="108">
        <v>3971</v>
      </c>
      <c r="N57" s="108">
        <v>1221</v>
      </c>
      <c r="O57" s="108">
        <v>597</v>
      </c>
      <c r="P57" s="108">
        <v>15333</v>
      </c>
      <c r="Q57" s="108">
        <v>807</v>
      </c>
      <c r="R57" s="108">
        <v>1886</v>
      </c>
      <c r="S57" s="108">
        <v>96</v>
      </c>
      <c r="T57" s="108">
        <v>1120</v>
      </c>
      <c r="U57" s="108">
        <v>140</v>
      </c>
      <c r="V57" s="108">
        <v>319</v>
      </c>
      <c r="W57" s="108">
        <v>1281</v>
      </c>
      <c r="X57" s="108">
        <v>442</v>
      </c>
      <c r="Y57" s="108">
        <v>52559</v>
      </c>
      <c r="Z57" s="108">
        <v>19443</v>
      </c>
      <c r="AA57" s="108">
        <v>21122</v>
      </c>
      <c r="AB57" s="108">
        <v>4368</v>
      </c>
      <c r="AC57" s="108">
        <v>1723</v>
      </c>
      <c r="AD57" s="108">
        <v>99215</v>
      </c>
      <c r="AF57" s="53"/>
      <c r="AG57" s="53"/>
      <c r="AI57" s="53">
        <f t="shared" si="3"/>
        <v>96</v>
      </c>
      <c r="AJ57" s="53">
        <f t="shared" si="4"/>
        <v>99215</v>
      </c>
    </row>
    <row r="58" spans="2:36" hidden="1" x14ac:dyDescent="0.25">
      <c r="B58" s="106" t="s">
        <v>97</v>
      </c>
      <c r="C58" s="107" t="s">
        <v>39</v>
      </c>
      <c r="D58" s="107">
        <v>2011</v>
      </c>
      <c r="E58" s="108">
        <v>18</v>
      </c>
      <c r="F58" s="108">
        <v>625</v>
      </c>
      <c r="G58" s="108">
        <v>2479</v>
      </c>
      <c r="H58" s="108">
        <v>306</v>
      </c>
      <c r="I58" s="108">
        <v>107</v>
      </c>
      <c r="J58" s="108">
        <v>160</v>
      </c>
      <c r="K58" s="108">
        <v>551</v>
      </c>
      <c r="L58" s="108">
        <v>756</v>
      </c>
      <c r="M58" s="108">
        <v>380</v>
      </c>
      <c r="N58" s="108">
        <v>97</v>
      </c>
      <c r="O58" s="108">
        <v>76</v>
      </c>
      <c r="P58" s="108">
        <v>1427</v>
      </c>
      <c r="Q58" s="108">
        <v>104</v>
      </c>
      <c r="R58" s="108">
        <v>250</v>
      </c>
      <c r="S58" s="108">
        <v>18</v>
      </c>
      <c r="T58" s="108">
        <v>134</v>
      </c>
      <c r="U58" s="108">
        <v>14</v>
      </c>
      <c r="V58" s="108">
        <v>22</v>
      </c>
      <c r="W58" s="108">
        <v>163</v>
      </c>
      <c r="X58" s="108">
        <v>78</v>
      </c>
      <c r="Y58" s="108">
        <v>3428</v>
      </c>
      <c r="Z58" s="108">
        <v>1574</v>
      </c>
      <c r="AA58" s="108">
        <v>1980</v>
      </c>
      <c r="AB58" s="108">
        <v>542</v>
      </c>
      <c r="AC58" s="108">
        <v>241</v>
      </c>
      <c r="AD58" s="108">
        <v>7765</v>
      </c>
      <c r="AF58" s="53"/>
      <c r="AG58" s="53"/>
      <c r="AI58" s="53">
        <f t="shared" si="3"/>
        <v>14</v>
      </c>
      <c r="AJ58" s="53">
        <f t="shared" si="4"/>
        <v>7765</v>
      </c>
    </row>
    <row r="59" spans="2:36" hidden="1" x14ac:dyDescent="0.25">
      <c r="B59" s="100" t="s">
        <v>98</v>
      </c>
      <c r="C59" s="109" t="s">
        <v>39</v>
      </c>
      <c r="D59" s="109">
        <v>2011</v>
      </c>
      <c r="E59" s="113">
        <v>3</v>
      </c>
      <c r="F59" s="113">
        <v>110</v>
      </c>
      <c r="G59" s="113">
        <v>420</v>
      </c>
      <c r="H59" s="113">
        <v>48</v>
      </c>
      <c r="I59" s="113">
        <v>21</v>
      </c>
      <c r="J59" s="113">
        <v>23</v>
      </c>
      <c r="K59" s="113">
        <v>93</v>
      </c>
      <c r="L59" s="113">
        <v>98</v>
      </c>
      <c r="M59" s="113">
        <v>70</v>
      </c>
      <c r="N59" s="113">
        <v>12</v>
      </c>
      <c r="O59" s="113">
        <v>16</v>
      </c>
      <c r="P59" s="113">
        <v>229</v>
      </c>
      <c r="Q59" s="113">
        <v>20</v>
      </c>
      <c r="R59" s="113">
        <v>58</v>
      </c>
      <c r="S59" s="113">
        <v>4</v>
      </c>
      <c r="T59" s="113">
        <v>37</v>
      </c>
      <c r="U59" s="113">
        <v>0</v>
      </c>
      <c r="V59" s="113">
        <v>10</v>
      </c>
      <c r="W59" s="113">
        <v>51</v>
      </c>
      <c r="X59" s="113">
        <v>17</v>
      </c>
      <c r="Y59" s="113">
        <v>581</v>
      </c>
      <c r="Z59" s="113">
        <v>235</v>
      </c>
      <c r="AA59" s="113">
        <v>327</v>
      </c>
      <c r="AB59" s="113">
        <v>129</v>
      </c>
      <c r="AC59" s="113">
        <v>68</v>
      </c>
      <c r="AD59" s="113">
        <v>1340</v>
      </c>
      <c r="AF59" s="53"/>
      <c r="AG59" s="53"/>
      <c r="AI59" s="53">
        <f t="shared" si="3"/>
        <v>0</v>
      </c>
      <c r="AJ59" s="53">
        <f t="shared" si="4"/>
        <v>1340</v>
      </c>
    </row>
    <row r="60" spans="2:36" hidden="1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F60" s="53"/>
      <c r="AG60" s="53"/>
      <c r="AI60" s="53">
        <f t="shared" si="3"/>
        <v>0</v>
      </c>
      <c r="AJ60" s="53">
        <f t="shared" si="4"/>
        <v>0</v>
      </c>
    </row>
    <row r="61" spans="2:36" hidden="1" x14ac:dyDescent="0.25">
      <c r="B61" s="120" t="s">
        <v>99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F61" s="53"/>
      <c r="AG61" s="53"/>
      <c r="AI61" s="53">
        <f t="shared" si="3"/>
        <v>0</v>
      </c>
      <c r="AJ61" s="53">
        <f t="shared" si="4"/>
        <v>0</v>
      </c>
    </row>
    <row r="62" spans="2:36" hidden="1" x14ac:dyDescent="0.25">
      <c r="B62" s="114" t="s">
        <v>100</v>
      </c>
      <c r="C62" s="104" t="s">
        <v>39</v>
      </c>
      <c r="D62" s="104">
        <v>2011</v>
      </c>
      <c r="E62" s="105">
        <v>0</v>
      </c>
      <c r="F62" s="105">
        <v>40</v>
      </c>
      <c r="G62" s="105">
        <v>526</v>
      </c>
      <c r="H62" s="105">
        <v>36</v>
      </c>
      <c r="I62" s="105">
        <v>5</v>
      </c>
      <c r="J62" s="105">
        <v>3</v>
      </c>
      <c r="K62" s="105">
        <v>16</v>
      </c>
      <c r="L62" s="105">
        <v>72</v>
      </c>
      <c r="M62" s="105">
        <v>16</v>
      </c>
      <c r="N62" s="105">
        <v>18</v>
      </c>
      <c r="O62" s="105">
        <v>2</v>
      </c>
      <c r="P62" s="105">
        <v>215</v>
      </c>
      <c r="Q62" s="105">
        <v>51</v>
      </c>
      <c r="R62" s="105">
        <v>12</v>
      </c>
      <c r="S62" s="105">
        <v>2</v>
      </c>
      <c r="T62" s="105">
        <v>16</v>
      </c>
      <c r="U62" s="105">
        <v>2</v>
      </c>
      <c r="V62" s="105">
        <v>1</v>
      </c>
      <c r="W62" s="105">
        <v>19</v>
      </c>
      <c r="X62" s="105">
        <v>11</v>
      </c>
      <c r="Y62" s="105">
        <v>602</v>
      </c>
      <c r="Z62" s="105">
        <v>96</v>
      </c>
      <c r="AA62" s="105">
        <v>251</v>
      </c>
      <c r="AB62" s="105">
        <v>84</v>
      </c>
      <c r="AC62" s="105">
        <v>30</v>
      </c>
      <c r="AD62" s="105">
        <v>1063</v>
      </c>
      <c r="AF62" s="53"/>
      <c r="AG62" s="53"/>
      <c r="AI62" s="53">
        <f t="shared" si="3"/>
        <v>0</v>
      </c>
      <c r="AJ62" s="53">
        <f t="shared" si="4"/>
        <v>1063</v>
      </c>
    </row>
    <row r="63" spans="2:36" hidden="1" x14ac:dyDescent="0.25">
      <c r="B63" s="117" t="s">
        <v>101</v>
      </c>
      <c r="C63" s="107" t="s">
        <v>39</v>
      </c>
      <c r="D63" s="107">
        <v>2011</v>
      </c>
      <c r="E63" s="108">
        <v>30</v>
      </c>
      <c r="F63" s="108">
        <v>6125</v>
      </c>
      <c r="G63" s="108">
        <v>17974</v>
      </c>
      <c r="H63" s="108">
        <v>1310</v>
      </c>
      <c r="I63" s="108">
        <v>546</v>
      </c>
      <c r="J63" s="108">
        <v>1016</v>
      </c>
      <c r="K63" s="108">
        <v>4169</v>
      </c>
      <c r="L63" s="108">
        <v>5681</v>
      </c>
      <c r="M63" s="108">
        <v>2194</v>
      </c>
      <c r="N63" s="108">
        <v>773</v>
      </c>
      <c r="O63" s="108">
        <v>394</v>
      </c>
      <c r="P63" s="108">
        <v>3632</v>
      </c>
      <c r="Q63" s="108">
        <v>614</v>
      </c>
      <c r="R63" s="108">
        <v>911</v>
      </c>
      <c r="S63" s="108">
        <v>63</v>
      </c>
      <c r="T63" s="108">
        <v>424</v>
      </c>
      <c r="U63" s="108">
        <v>73</v>
      </c>
      <c r="V63" s="108">
        <v>52</v>
      </c>
      <c r="W63" s="108">
        <v>431</v>
      </c>
      <c r="X63" s="108">
        <v>154</v>
      </c>
      <c r="Y63" s="108">
        <v>25439</v>
      </c>
      <c r="Z63" s="108">
        <v>11412</v>
      </c>
      <c r="AA63" s="108">
        <v>6993</v>
      </c>
      <c r="AB63" s="108">
        <v>2137</v>
      </c>
      <c r="AC63" s="108">
        <v>585</v>
      </c>
      <c r="AD63" s="108">
        <v>46566</v>
      </c>
      <c r="AF63" s="53"/>
      <c r="AG63" s="53"/>
      <c r="AI63" s="53">
        <f t="shared" si="3"/>
        <v>30</v>
      </c>
      <c r="AJ63" s="53">
        <f t="shared" si="4"/>
        <v>46566</v>
      </c>
    </row>
    <row r="64" spans="2:36" hidden="1" x14ac:dyDescent="0.25">
      <c r="B64" s="117" t="s">
        <v>102</v>
      </c>
      <c r="C64" s="107" t="s">
        <v>39</v>
      </c>
      <c r="D64" s="107">
        <v>2011</v>
      </c>
      <c r="E64" s="108">
        <v>3</v>
      </c>
      <c r="F64" s="108">
        <v>112</v>
      </c>
      <c r="G64" s="108">
        <v>556</v>
      </c>
      <c r="H64" s="108">
        <v>42</v>
      </c>
      <c r="I64" s="108">
        <v>42</v>
      </c>
      <c r="J64" s="108">
        <v>24</v>
      </c>
      <c r="K64" s="108">
        <v>139</v>
      </c>
      <c r="L64" s="108">
        <v>79</v>
      </c>
      <c r="M64" s="108">
        <v>65</v>
      </c>
      <c r="N64" s="108">
        <v>41</v>
      </c>
      <c r="O64" s="108">
        <v>27</v>
      </c>
      <c r="P64" s="108">
        <v>520</v>
      </c>
      <c r="Q64" s="108">
        <v>13</v>
      </c>
      <c r="R64" s="108">
        <v>56</v>
      </c>
      <c r="S64" s="108">
        <v>6</v>
      </c>
      <c r="T64" s="108">
        <v>48</v>
      </c>
      <c r="U64" s="108">
        <v>10</v>
      </c>
      <c r="V64" s="108">
        <v>14</v>
      </c>
      <c r="W64" s="108">
        <v>73</v>
      </c>
      <c r="X64" s="108">
        <v>31</v>
      </c>
      <c r="Y64" s="108">
        <v>713</v>
      </c>
      <c r="Z64" s="108">
        <v>284</v>
      </c>
      <c r="AA64" s="108">
        <v>653</v>
      </c>
      <c r="AB64" s="108">
        <v>147</v>
      </c>
      <c r="AC64" s="108">
        <v>104</v>
      </c>
      <c r="AD64" s="108">
        <v>1901</v>
      </c>
      <c r="AF64" s="53"/>
      <c r="AG64" s="53"/>
      <c r="AI64" s="53">
        <f t="shared" si="3"/>
        <v>3</v>
      </c>
      <c r="AJ64" s="53">
        <f t="shared" si="4"/>
        <v>1901</v>
      </c>
    </row>
    <row r="65" spans="2:36" hidden="1" x14ac:dyDescent="0.25">
      <c r="B65" s="117" t="s">
        <v>103</v>
      </c>
      <c r="C65" s="107" t="s">
        <v>39</v>
      </c>
      <c r="D65" s="107">
        <v>2011</v>
      </c>
      <c r="E65" s="108">
        <v>12</v>
      </c>
      <c r="F65" s="108">
        <v>239</v>
      </c>
      <c r="G65" s="108">
        <v>851</v>
      </c>
      <c r="H65" s="108">
        <v>82</v>
      </c>
      <c r="I65" s="108">
        <v>50</v>
      </c>
      <c r="J65" s="108">
        <v>63</v>
      </c>
      <c r="K65" s="108">
        <v>269</v>
      </c>
      <c r="L65" s="108">
        <v>600</v>
      </c>
      <c r="M65" s="108">
        <v>149</v>
      </c>
      <c r="N65" s="108">
        <v>42</v>
      </c>
      <c r="O65" s="108">
        <v>15</v>
      </c>
      <c r="P65" s="108">
        <v>740</v>
      </c>
      <c r="Q65" s="108">
        <v>58</v>
      </c>
      <c r="R65" s="108">
        <v>133</v>
      </c>
      <c r="S65" s="108">
        <v>8</v>
      </c>
      <c r="T65" s="108">
        <v>70</v>
      </c>
      <c r="U65" s="108">
        <v>9</v>
      </c>
      <c r="V65" s="108">
        <v>45</v>
      </c>
      <c r="W65" s="108">
        <v>89</v>
      </c>
      <c r="X65" s="108">
        <v>27</v>
      </c>
      <c r="Y65" s="108">
        <v>1184</v>
      </c>
      <c r="Z65" s="108">
        <v>982</v>
      </c>
      <c r="AA65" s="108">
        <v>946</v>
      </c>
      <c r="AB65" s="108">
        <v>323</v>
      </c>
      <c r="AC65" s="108">
        <v>116</v>
      </c>
      <c r="AD65" s="108">
        <v>3551</v>
      </c>
      <c r="AF65" s="53"/>
      <c r="AG65" s="53"/>
      <c r="AI65" s="53">
        <f t="shared" si="3"/>
        <v>8</v>
      </c>
      <c r="AJ65" s="53">
        <f t="shared" si="4"/>
        <v>3551</v>
      </c>
    </row>
    <row r="66" spans="2:36" ht="25.5" hidden="1" x14ac:dyDescent="0.25">
      <c r="B66" s="117" t="s">
        <v>104</v>
      </c>
      <c r="C66" s="107" t="s">
        <v>39</v>
      </c>
      <c r="D66" s="107">
        <v>2011</v>
      </c>
      <c r="E66" s="108">
        <v>2</v>
      </c>
      <c r="F66" s="108">
        <v>590</v>
      </c>
      <c r="G66" s="108">
        <v>5799</v>
      </c>
      <c r="H66" s="108">
        <v>252</v>
      </c>
      <c r="I66" s="108">
        <v>197</v>
      </c>
      <c r="J66" s="108">
        <v>87</v>
      </c>
      <c r="K66" s="108">
        <v>810</v>
      </c>
      <c r="L66" s="108">
        <v>810</v>
      </c>
      <c r="M66" s="108">
        <v>280</v>
      </c>
      <c r="N66" s="108">
        <v>83</v>
      </c>
      <c r="O66" s="108">
        <v>63</v>
      </c>
      <c r="P66" s="108">
        <v>835</v>
      </c>
      <c r="Q66" s="108">
        <v>24</v>
      </c>
      <c r="R66" s="108">
        <v>131</v>
      </c>
      <c r="S66" s="108">
        <v>2</v>
      </c>
      <c r="T66" s="108">
        <v>70</v>
      </c>
      <c r="U66" s="108">
        <v>9</v>
      </c>
      <c r="V66" s="108">
        <v>14</v>
      </c>
      <c r="W66" s="108">
        <v>92</v>
      </c>
      <c r="X66" s="108">
        <v>29</v>
      </c>
      <c r="Y66" s="108">
        <v>6643</v>
      </c>
      <c r="Z66" s="108">
        <v>1904</v>
      </c>
      <c r="AA66" s="108">
        <v>1261</v>
      </c>
      <c r="AB66" s="108">
        <v>250</v>
      </c>
      <c r="AC66" s="108">
        <v>121</v>
      </c>
      <c r="AD66" s="108">
        <v>10179</v>
      </c>
      <c r="AF66" s="53"/>
      <c r="AG66" s="53"/>
      <c r="AI66" s="53">
        <f t="shared" si="3"/>
        <v>2</v>
      </c>
      <c r="AJ66" s="53">
        <f t="shared" si="4"/>
        <v>10179</v>
      </c>
    </row>
    <row r="67" spans="2:36" hidden="1" x14ac:dyDescent="0.25">
      <c r="B67" s="117" t="s">
        <v>105</v>
      </c>
      <c r="C67" s="107" t="s">
        <v>39</v>
      </c>
      <c r="D67" s="107">
        <v>2011</v>
      </c>
      <c r="E67" s="108">
        <v>1</v>
      </c>
      <c r="F67" s="108">
        <v>8</v>
      </c>
      <c r="G67" s="108">
        <v>261</v>
      </c>
      <c r="H67" s="108">
        <v>8</v>
      </c>
      <c r="I67" s="108">
        <v>2</v>
      </c>
      <c r="J67" s="108">
        <v>2</v>
      </c>
      <c r="K67" s="108">
        <v>39</v>
      </c>
      <c r="L67" s="108">
        <v>49</v>
      </c>
      <c r="M67" s="108">
        <v>44</v>
      </c>
      <c r="N67" s="108">
        <v>1</v>
      </c>
      <c r="O67" s="108">
        <v>3</v>
      </c>
      <c r="P67" s="108">
        <v>76</v>
      </c>
      <c r="Q67" s="108">
        <v>0</v>
      </c>
      <c r="R67" s="108">
        <v>20</v>
      </c>
      <c r="S67" s="108">
        <v>0</v>
      </c>
      <c r="T67" s="108">
        <v>10</v>
      </c>
      <c r="U67" s="108">
        <v>1</v>
      </c>
      <c r="V67" s="108">
        <v>5</v>
      </c>
      <c r="W67" s="108">
        <v>16</v>
      </c>
      <c r="X67" s="108">
        <v>24</v>
      </c>
      <c r="Y67" s="108">
        <v>278</v>
      </c>
      <c r="Z67" s="108">
        <v>92</v>
      </c>
      <c r="AA67" s="108">
        <v>124</v>
      </c>
      <c r="AB67" s="108">
        <v>36</v>
      </c>
      <c r="AC67" s="108">
        <v>40</v>
      </c>
      <c r="AD67" s="108">
        <v>570</v>
      </c>
      <c r="AF67" s="53"/>
      <c r="AG67" s="53"/>
      <c r="AI67" s="53">
        <f t="shared" si="3"/>
        <v>0</v>
      </c>
      <c r="AJ67" s="53">
        <f t="shared" si="4"/>
        <v>570</v>
      </c>
    </row>
    <row r="68" spans="2:36" hidden="1" x14ac:dyDescent="0.25">
      <c r="B68" s="117" t="s">
        <v>106</v>
      </c>
      <c r="C68" s="107" t="s">
        <v>39</v>
      </c>
      <c r="D68" s="107">
        <v>2011</v>
      </c>
      <c r="E68" s="108">
        <v>16</v>
      </c>
      <c r="F68" s="108">
        <v>345</v>
      </c>
      <c r="G68" s="108">
        <v>1441</v>
      </c>
      <c r="H68" s="108">
        <v>501</v>
      </c>
      <c r="I68" s="108">
        <v>90</v>
      </c>
      <c r="J68" s="108">
        <v>75</v>
      </c>
      <c r="K68" s="108">
        <v>233</v>
      </c>
      <c r="L68" s="108">
        <v>326</v>
      </c>
      <c r="M68" s="108">
        <v>227</v>
      </c>
      <c r="N68" s="108">
        <v>51</v>
      </c>
      <c r="O68" s="108">
        <v>24</v>
      </c>
      <c r="P68" s="108">
        <v>2212</v>
      </c>
      <c r="Q68" s="108">
        <v>34</v>
      </c>
      <c r="R68" s="108">
        <v>285</v>
      </c>
      <c r="S68" s="108">
        <v>6</v>
      </c>
      <c r="T68" s="108">
        <v>95</v>
      </c>
      <c r="U68" s="108">
        <v>3</v>
      </c>
      <c r="V68" s="108">
        <v>51</v>
      </c>
      <c r="W68" s="108">
        <v>144</v>
      </c>
      <c r="X68" s="108">
        <v>86</v>
      </c>
      <c r="Y68" s="108">
        <v>2303</v>
      </c>
      <c r="Z68" s="108">
        <v>724</v>
      </c>
      <c r="AA68" s="108">
        <v>2514</v>
      </c>
      <c r="AB68" s="108">
        <v>474</v>
      </c>
      <c r="AC68" s="108">
        <v>230</v>
      </c>
      <c r="AD68" s="108">
        <v>6245</v>
      </c>
      <c r="AF68" s="53"/>
      <c r="AG68" s="53"/>
      <c r="AI68" s="53">
        <f t="shared" si="3"/>
        <v>3</v>
      </c>
      <c r="AJ68" s="53">
        <f t="shared" si="4"/>
        <v>6245</v>
      </c>
    </row>
    <row r="69" spans="2:36" hidden="1" x14ac:dyDescent="0.25">
      <c r="B69" s="117" t="s">
        <v>107</v>
      </c>
      <c r="C69" s="107" t="s">
        <v>39</v>
      </c>
      <c r="D69" s="107">
        <v>2011</v>
      </c>
      <c r="E69" s="108">
        <v>12</v>
      </c>
      <c r="F69" s="108">
        <v>815</v>
      </c>
      <c r="G69" s="108">
        <v>5702</v>
      </c>
      <c r="H69" s="108">
        <v>187</v>
      </c>
      <c r="I69" s="108">
        <v>289</v>
      </c>
      <c r="J69" s="108">
        <v>230</v>
      </c>
      <c r="K69" s="108">
        <v>928</v>
      </c>
      <c r="L69" s="108">
        <v>939</v>
      </c>
      <c r="M69" s="108">
        <v>657</v>
      </c>
      <c r="N69" s="108">
        <v>163</v>
      </c>
      <c r="O69" s="108">
        <v>62</v>
      </c>
      <c r="P69" s="108">
        <v>1688</v>
      </c>
      <c r="Q69" s="108">
        <v>60</v>
      </c>
      <c r="R69" s="108">
        <v>200</v>
      </c>
      <c r="S69" s="108">
        <v>7</v>
      </c>
      <c r="T69" s="108">
        <v>172</v>
      </c>
      <c r="U69" s="108">
        <v>19</v>
      </c>
      <c r="V69" s="108">
        <v>38</v>
      </c>
      <c r="W69" s="108">
        <v>209</v>
      </c>
      <c r="X69" s="108">
        <v>59</v>
      </c>
      <c r="Y69" s="108">
        <v>6716</v>
      </c>
      <c r="Z69" s="108">
        <v>2386</v>
      </c>
      <c r="AA69" s="108">
        <v>2570</v>
      </c>
      <c r="AB69" s="108">
        <v>496</v>
      </c>
      <c r="AC69" s="108">
        <v>268</v>
      </c>
      <c r="AD69" s="108">
        <v>12436</v>
      </c>
      <c r="AF69" s="53"/>
      <c r="AG69" s="53"/>
      <c r="AI69" s="53">
        <f t="shared" si="3"/>
        <v>7</v>
      </c>
      <c r="AJ69" s="53">
        <f t="shared" si="4"/>
        <v>12436</v>
      </c>
    </row>
    <row r="70" spans="2:36" hidden="1" x14ac:dyDescent="0.25">
      <c r="B70" s="117" t="s">
        <v>108</v>
      </c>
      <c r="C70" s="107" t="s">
        <v>39</v>
      </c>
      <c r="D70" s="107">
        <v>2011</v>
      </c>
      <c r="E70" s="108">
        <v>20</v>
      </c>
      <c r="F70" s="108">
        <v>1010</v>
      </c>
      <c r="G70" s="108">
        <v>7454</v>
      </c>
      <c r="H70" s="108">
        <v>220</v>
      </c>
      <c r="I70" s="108">
        <v>140</v>
      </c>
      <c r="J70" s="108">
        <v>152</v>
      </c>
      <c r="K70" s="108">
        <v>801</v>
      </c>
      <c r="L70" s="108">
        <v>944</v>
      </c>
      <c r="M70" s="108">
        <v>363</v>
      </c>
      <c r="N70" s="108">
        <v>76</v>
      </c>
      <c r="O70" s="108">
        <v>61</v>
      </c>
      <c r="P70" s="108">
        <v>3783</v>
      </c>
      <c r="Q70" s="108">
        <v>57</v>
      </c>
      <c r="R70" s="108">
        <v>301</v>
      </c>
      <c r="S70" s="108">
        <v>7</v>
      </c>
      <c r="T70" s="108">
        <v>163</v>
      </c>
      <c r="U70" s="108">
        <v>13</v>
      </c>
      <c r="V70" s="108">
        <v>58</v>
      </c>
      <c r="W70" s="108">
        <v>117</v>
      </c>
      <c r="X70" s="108">
        <v>55</v>
      </c>
      <c r="Y70" s="108">
        <v>8704</v>
      </c>
      <c r="Z70" s="108">
        <v>2037</v>
      </c>
      <c r="AA70" s="108">
        <v>4283</v>
      </c>
      <c r="AB70" s="108">
        <v>599</v>
      </c>
      <c r="AC70" s="108">
        <v>172</v>
      </c>
      <c r="AD70" s="108">
        <v>15795</v>
      </c>
      <c r="AF70" s="53"/>
      <c r="AG70" s="53"/>
      <c r="AI70" s="53">
        <f t="shared" si="3"/>
        <v>7</v>
      </c>
      <c r="AJ70" s="53">
        <f t="shared" si="4"/>
        <v>15795</v>
      </c>
    </row>
    <row r="71" spans="2:36" hidden="1" x14ac:dyDescent="0.25">
      <c r="B71" s="117" t="s">
        <v>109</v>
      </c>
      <c r="C71" s="107" t="s">
        <v>39</v>
      </c>
      <c r="D71" s="107">
        <v>2011</v>
      </c>
      <c r="E71" s="108">
        <v>0</v>
      </c>
      <c r="F71" s="108">
        <v>17</v>
      </c>
      <c r="G71" s="108">
        <v>56</v>
      </c>
      <c r="H71" s="108">
        <v>9</v>
      </c>
      <c r="I71" s="108">
        <v>7</v>
      </c>
      <c r="J71" s="108">
        <v>4</v>
      </c>
      <c r="K71" s="108">
        <v>19</v>
      </c>
      <c r="L71" s="108">
        <v>10</v>
      </c>
      <c r="M71" s="108">
        <v>8</v>
      </c>
      <c r="N71" s="108">
        <v>0</v>
      </c>
      <c r="O71" s="108">
        <v>0</v>
      </c>
      <c r="P71" s="108">
        <v>92</v>
      </c>
      <c r="Q71" s="108">
        <v>2</v>
      </c>
      <c r="R71" s="108">
        <v>12</v>
      </c>
      <c r="S71" s="108">
        <v>2</v>
      </c>
      <c r="T71" s="108">
        <v>6</v>
      </c>
      <c r="U71" s="108">
        <v>0</v>
      </c>
      <c r="V71" s="108">
        <v>6</v>
      </c>
      <c r="W71" s="108">
        <v>9</v>
      </c>
      <c r="X71" s="108">
        <v>7</v>
      </c>
      <c r="Y71" s="108">
        <v>82</v>
      </c>
      <c r="Z71" s="108">
        <v>40</v>
      </c>
      <c r="AA71" s="108">
        <v>100</v>
      </c>
      <c r="AB71" s="108">
        <v>28</v>
      </c>
      <c r="AC71" s="108">
        <v>16</v>
      </c>
      <c r="AD71" s="108">
        <v>266</v>
      </c>
      <c r="AF71" s="53"/>
      <c r="AG71" s="53"/>
      <c r="AI71" s="53">
        <f t="shared" si="3"/>
        <v>0</v>
      </c>
      <c r="AJ71" s="53">
        <f t="shared" si="4"/>
        <v>266</v>
      </c>
    </row>
    <row r="72" spans="2:36" hidden="1" x14ac:dyDescent="0.25">
      <c r="B72" s="117" t="s">
        <v>110</v>
      </c>
      <c r="C72" s="107" t="s">
        <v>39</v>
      </c>
      <c r="D72" s="107">
        <v>2011</v>
      </c>
      <c r="E72" s="108">
        <v>1</v>
      </c>
      <c r="F72" s="108">
        <v>121</v>
      </c>
      <c r="G72" s="108">
        <v>792</v>
      </c>
      <c r="H72" s="108">
        <v>36</v>
      </c>
      <c r="I72" s="108">
        <v>27</v>
      </c>
      <c r="J72" s="108">
        <v>74</v>
      </c>
      <c r="K72" s="108">
        <v>217</v>
      </c>
      <c r="L72" s="108">
        <v>62</v>
      </c>
      <c r="M72" s="108">
        <v>75</v>
      </c>
      <c r="N72" s="108">
        <v>16</v>
      </c>
      <c r="O72" s="108">
        <v>8</v>
      </c>
      <c r="P72" s="108">
        <v>944</v>
      </c>
      <c r="Q72" s="108">
        <v>4</v>
      </c>
      <c r="R72" s="108">
        <v>55</v>
      </c>
      <c r="S72" s="108">
        <v>24</v>
      </c>
      <c r="T72" s="108">
        <v>183</v>
      </c>
      <c r="U72" s="108">
        <v>11</v>
      </c>
      <c r="V72" s="108">
        <v>43</v>
      </c>
      <c r="W72" s="108">
        <v>143</v>
      </c>
      <c r="X72" s="108">
        <v>6</v>
      </c>
      <c r="Y72" s="108">
        <v>950</v>
      </c>
      <c r="Z72" s="108">
        <v>380</v>
      </c>
      <c r="AA72" s="108">
        <v>1043</v>
      </c>
      <c r="AB72" s="108">
        <v>320</v>
      </c>
      <c r="AC72" s="108">
        <v>149</v>
      </c>
      <c r="AD72" s="108">
        <v>2842</v>
      </c>
      <c r="AF72" s="53"/>
      <c r="AG72" s="53"/>
      <c r="AI72" s="53">
        <f t="shared" si="3"/>
        <v>1</v>
      </c>
      <c r="AJ72" s="53">
        <f t="shared" si="4"/>
        <v>2842</v>
      </c>
    </row>
    <row r="73" spans="2:36" hidden="1" x14ac:dyDescent="0.25">
      <c r="B73" s="118" t="s">
        <v>111</v>
      </c>
      <c r="C73" s="109" t="s">
        <v>39</v>
      </c>
      <c r="D73" s="109">
        <v>2011</v>
      </c>
      <c r="E73" s="113">
        <v>12</v>
      </c>
      <c r="F73" s="113">
        <v>261</v>
      </c>
      <c r="G73" s="113">
        <v>924</v>
      </c>
      <c r="H73" s="113">
        <v>73</v>
      </c>
      <c r="I73" s="113">
        <v>68</v>
      </c>
      <c r="J73" s="113">
        <v>46</v>
      </c>
      <c r="K73" s="113">
        <v>225</v>
      </c>
      <c r="L73" s="113">
        <v>237</v>
      </c>
      <c r="M73" s="113">
        <v>174</v>
      </c>
      <c r="N73" s="113">
        <v>48</v>
      </c>
      <c r="O73" s="113">
        <v>21</v>
      </c>
      <c r="P73" s="113">
        <v>1124</v>
      </c>
      <c r="Q73" s="113">
        <v>46</v>
      </c>
      <c r="R73" s="113">
        <v>78</v>
      </c>
      <c r="S73" s="113">
        <v>4</v>
      </c>
      <c r="T73" s="113">
        <v>55</v>
      </c>
      <c r="U73" s="113">
        <v>9</v>
      </c>
      <c r="V73" s="113">
        <v>28</v>
      </c>
      <c r="W73" s="113">
        <v>95</v>
      </c>
      <c r="X73" s="113">
        <v>35</v>
      </c>
      <c r="Y73" s="113">
        <v>1270</v>
      </c>
      <c r="Z73" s="113">
        <v>576</v>
      </c>
      <c r="AA73" s="113">
        <v>1367</v>
      </c>
      <c r="AB73" s="113">
        <v>220</v>
      </c>
      <c r="AC73" s="113">
        <v>130</v>
      </c>
      <c r="AD73" s="113">
        <v>3563</v>
      </c>
      <c r="AF73" s="53"/>
      <c r="AG73" s="53"/>
      <c r="AI73" s="53">
        <f t="shared" si="3"/>
        <v>4</v>
      </c>
      <c r="AJ73" s="53">
        <f t="shared" si="4"/>
        <v>3563</v>
      </c>
    </row>
    <row r="74" spans="2:36" hidden="1" x14ac:dyDescent="0.25">
      <c r="B74" s="114" t="s">
        <v>112</v>
      </c>
      <c r="C74" s="104" t="s">
        <v>39</v>
      </c>
      <c r="D74" s="104">
        <v>2011</v>
      </c>
      <c r="E74" s="105">
        <v>0</v>
      </c>
      <c r="F74" s="105">
        <v>5</v>
      </c>
      <c r="G74" s="105">
        <v>74</v>
      </c>
      <c r="H74" s="105">
        <v>3</v>
      </c>
      <c r="I74" s="105">
        <v>0</v>
      </c>
      <c r="J74" s="105">
        <v>1</v>
      </c>
      <c r="K74" s="105">
        <v>1</v>
      </c>
      <c r="L74" s="105">
        <v>17</v>
      </c>
      <c r="M74" s="105">
        <v>1</v>
      </c>
      <c r="N74" s="105">
        <v>2</v>
      </c>
      <c r="O74" s="105">
        <v>0</v>
      </c>
      <c r="P74" s="105">
        <v>52</v>
      </c>
      <c r="Q74" s="105">
        <v>7</v>
      </c>
      <c r="R74" s="105">
        <v>2</v>
      </c>
      <c r="S74" s="105">
        <v>1</v>
      </c>
      <c r="T74" s="105">
        <v>0</v>
      </c>
      <c r="U74" s="105">
        <v>0</v>
      </c>
      <c r="V74" s="105">
        <v>0</v>
      </c>
      <c r="W74" s="105">
        <v>0</v>
      </c>
      <c r="X74" s="105">
        <v>1</v>
      </c>
      <c r="Y74" s="105">
        <v>82</v>
      </c>
      <c r="Z74" s="105">
        <v>19</v>
      </c>
      <c r="AA74" s="105">
        <v>55</v>
      </c>
      <c r="AB74" s="105">
        <v>10</v>
      </c>
      <c r="AC74" s="105">
        <v>1</v>
      </c>
      <c r="AD74" s="105">
        <v>167</v>
      </c>
      <c r="AF74" s="53"/>
      <c r="AG74" s="53"/>
      <c r="AI74" s="53">
        <f t="shared" si="3"/>
        <v>0</v>
      </c>
      <c r="AJ74" s="53">
        <f t="shared" si="4"/>
        <v>167</v>
      </c>
    </row>
    <row r="75" spans="2:36" hidden="1" x14ac:dyDescent="0.25">
      <c r="B75" s="117" t="s">
        <v>113</v>
      </c>
      <c r="C75" s="107" t="s">
        <v>39</v>
      </c>
      <c r="D75" s="107">
        <v>2011</v>
      </c>
      <c r="E75" s="108">
        <v>8</v>
      </c>
      <c r="F75" s="108">
        <v>693</v>
      </c>
      <c r="G75" s="108">
        <v>2638</v>
      </c>
      <c r="H75" s="108">
        <v>95</v>
      </c>
      <c r="I75" s="108">
        <v>35</v>
      </c>
      <c r="J75" s="108">
        <v>78</v>
      </c>
      <c r="K75" s="108">
        <v>377</v>
      </c>
      <c r="L75" s="108">
        <v>540</v>
      </c>
      <c r="M75" s="108">
        <v>264</v>
      </c>
      <c r="N75" s="108">
        <v>72</v>
      </c>
      <c r="O75" s="108">
        <v>31</v>
      </c>
      <c r="P75" s="108">
        <v>652</v>
      </c>
      <c r="Q75" s="108">
        <v>45</v>
      </c>
      <c r="R75" s="108">
        <v>79</v>
      </c>
      <c r="S75" s="108">
        <v>3</v>
      </c>
      <c r="T75" s="108">
        <v>35</v>
      </c>
      <c r="U75" s="108">
        <v>4</v>
      </c>
      <c r="V75" s="108">
        <v>5</v>
      </c>
      <c r="W75" s="108">
        <v>41</v>
      </c>
      <c r="X75" s="108">
        <v>12</v>
      </c>
      <c r="Y75" s="108">
        <v>3434</v>
      </c>
      <c r="Z75" s="108">
        <v>1030</v>
      </c>
      <c r="AA75" s="108">
        <v>1019</v>
      </c>
      <c r="AB75" s="108">
        <v>171</v>
      </c>
      <c r="AC75" s="108">
        <v>53</v>
      </c>
      <c r="AD75" s="108">
        <v>5707</v>
      </c>
      <c r="AF75" s="53"/>
      <c r="AG75" s="53"/>
      <c r="AI75" s="53">
        <f t="shared" si="3"/>
        <v>3</v>
      </c>
      <c r="AJ75" s="53">
        <f t="shared" si="4"/>
        <v>5707</v>
      </c>
    </row>
    <row r="76" spans="2:36" hidden="1" x14ac:dyDescent="0.25">
      <c r="B76" s="117" t="s">
        <v>114</v>
      </c>
      <c r="C76" s="107" t="s">
        <v>39</v>
      </c>
      <c r="D76" s="107">
        <v>2011</v>
      </c>
      <c r="E76" s="108">
        <v>0</v>
      </c>
      <c r="F76" s="108">
        <v>11</v>
      </c>
      <c r="G76" s="108">
        <v>58</v>
      </c>
      <c r="H76" s="108">
        <v>4</v>
      </c>
      <c r="I76" s="108">
        <v>2</v>
      </c>
      <c r="J76" s="108">
        <v>4</v>
      </c>
      <c r="K76" s="108">
        <v>13</v>
      </c>
      <c r="L76" s="108">
        <v>6</v>
      </c>
      <c r="M76" s="108">
        <v>5</v>
      </c>
      <c r="N76" s="108">
        <v>2</v>
      </c>
      <c r="O76" s="108">
        <v>3</v>
      </c>
      <c r="P76" s="108">
        <v>84</v>
      </c>
      <c r="Q76" s="108">
        <v>0</v>
      </c>
      <c r="R76" s="108">
        <v>3</v>
      </c>
      <c r="S76" s="108">
        <v>0</v>
      </c>
      <c r="T76" s="108">
        <v>7</v>
      </c>
      <c r="U76" s="108">
        <v>1</v>
      </c>
      <c r="V76" s="108">
        <v>0</v>
      </c>
      <c r="W76" s="108">
        <v>7</v>
      </c>
      <c r="X76" s="108">
        <v>6</v>
      </c>
      <c r="Y76" s="108">
        <v>73</v>
      </c>
      <c r="Z76" s="108">
        <v>25</v>
      </c>
      <c r="AA76" s="108">
        <v>94</v>
      </c>
      <c r="AB76" s="108">
        <v>11</v>
      </c>
      <c r="AC76" s="108">
        <v>13</v>
      </c>
      <c r="AD76" s="108">
        <v>216</v>
      </c>
      <c r="AF76" s="53"/>
      <c r="AG76" s="53"/>
      <c r="AI76" s="53">
        <f t="shared" si="3"/>
        <v>0</v>
      </c>
      <c r="AJ76" s="53">
        <f t="shared" si="4"/>
        <v>216</v>
      </c>
    </row>
    <row r="77" spans="2:36" hidden="1" x14ac:dyDescent="0.25">
      <c r="B77" s="117" t="s">
        <v>115</v>
      </c>
      <c r="C77" s="107" t="s">
        <v>39</v>
      </c>
      <c r="D77" s="107">
        <v>2011</v>
      </c>
      <c r="E77" s="108">
        <v>1</v>
      </c>
      <c r="F77" s="108">
        <v>24</v>
      </c>
      <c r="G77" s="108">
        <v>74</v>
      </c>
      <c r="H77" s="108">
        <v>8</v>
      </c>
      <c r="I77" s="108">
        <v>2</v>
      </c>
      <c r="J77" s="108">
        <v>4</v>
      </c>
      <c r="K77" s="108">
        <v>19</v>
      </c>
      <c r="L77" s="108">
        <v>37</v>
      </c>
      <c r="M77" s="108">
        <v>9</v>
      </c>
      <c r="N77" s="108">
        <v>5</v>
      </c>
      <c r="O77" s="108">
        <v>3</v>
      </c>
      <c r="P77" s="108">
        <v>76</v>
      </c>
      <c r="Q77" s="108">
        <v>3</v>
      </c>
      <c r="R77" s="108">
        <v>9</v>
      </c>
      <c r="S77" s="108">
        <v>1</v>
      </c>
      <c r="T77" s="108">
        <v>8</v>
      </c>
      <c r="U77" s="108">
        <v>1</v>
      </c>
      <c r="V77" s="108">
        <v>3</v>
      </c>
      <c r="W77" s="108">
        <v>12</v>
      </c>
      <c r="X77" s="108">
        <v>1</v>
      </c>
      <c r="Y77" s="108">
        <v>107</v>
      </c>
      <c r="Z77" s="108">
        <v>62</v>
      </c>
      <c r="AA77" s="108">
        <v>93</v>
      </c>
      <c r="AB77" s="108">
        <v>25</v>
      </c>
      <c r="AC77" s="108">
        <v>13</v>
      </c>
      <c r="AD77" s="108">
        <v>300</v>
      </c>
      <c r="AF77" s="53"/>
      <c r="AG77" s="53"/>
      <c r="AI77" s="53">
        <f t="shared" si="3"/>
        <v>1</v>
      </c>
      <c r="AJ77" s="53">
        <f t="shared" si="4"/>
        <v>300</v>
      </c>
    </row>
    <row r="78" spans="2:36" ht="25.5" hidden="1" x14ac:dyDescent="0.25">
      <c r="B78" s="117" t="s">
        <v>116</v>
      </c>
      <c r="C78" s="107" t="s">
        <v>39</v>
      </c>
      <c r="D78" s="107">
        <v>2011</v>
      </c>
      <c r="E78" s="108">
        <v>0</v>
      </c>
      <c r="F78" s="108">
        <v>85</v>
      </c>
      <c r="G78" s="108">
        <v>913</v>
      </c>
      <c r="H78" s="108">
        <v>36</v>
      </c>
      <c r="I78" s="108">
        <v>17</v>
      </c>
      <c r="J78" s="108">
        <v>8</v>
      </c>
      <c r="K78" s="108">
        <v>93</v>
      </c>
      <c r="L78" s="108">
        <v>103</v>
      </c>
      <c r="M78" s="108">
        <v>45</v>
      </c>
      <c r="N78" s="108">
        <v>8</v>
      </c>
      <c r="O78" s="108">
        <v>10</v>
      </c>
      <c r="P78" s="108">
        <v>142</v>
      </c>
      <c r="Q78" s="108">
        <v>2</v>
      </c>
      <c r="R78" s="108">
        <v>10</v>
      </c>
      <c r="S78" s="108">
        <v>1</v>
      </c>
      <c r="T78" s="108">
        <v>9</v>
      </c>
      <c r="U78" s="108">
        <v>3</v>
      </c>
      <c r="V78" s="108">
        <v>3</v>
      </c>
      <c r="W78" s="108">
        <v>17</v>
      </c>
      <c r="X78" s="108">
        <v>5</v>
      </c>
      <c r="Y78" s="108">
        <v>1034</v>
      </c>
      <c r="Z78" s="108">
        <v>221</v>
      </c>
      <c r="AA78" s="108">
        <v>205</v>
      </c>
      <c r="AB78" s="108">
        <v>28</v>
      </c>
      <c r="AC78" s="108">
        <v>22</v>
      </c>
      <c r="AD78" s="108">
        <v>1510</v>
      </c>
      <c r="AF78" s="53"/>
      <c r="AG78" s="53"/>
      <c r="AI78" s="53">
        <f t="shared" si="3"/>
        <v>0</v>
      </c>
      <c r="AJ78" s="53">
        <f t="shared" si="4"/>
        <v>1510</v>
      </c>
    </row>
    <row r="79" spans="2:36" hidden="1" x14ac:dyDescent="0.25">
      <c r="B79" s="117" t="s">
        <v>117</v>
      </c>
      <c r="C79" s="107" t="s">
        <v>39</v>
      </c>
      <c r="D79" s="107">
        <v>2011</v>
      </c>
      <c r="E79" s="108">
        <v>0</v>
      </c>
      <c r="F79" s="108">
        <v>0</v>
      </c>
      <c r="G79" s="108">
        <v>43</v>
      </c>
      <c r="H79" s="108">
        <v>4</v>
      </c>
      <c r="I79" s="108">
        <v>0</v>
      </c>
      <c r="J79" s="108">
        <v>1</v>
      </c>
      <c r="K79" s="108">
        <v>4</v>
      </c>
      <c r="L79" s="108">
        <v>8</v>
      </c>
      <c r="M79" s="108">
        <v>9</v>
      </c>
      <c r="N79" s="108">
        <v>0</v>
      </c>
      <c r="O79" s="108">
        <v>1</v>
      </c>
      <c r="P79" s="108">
        <v>17</v>
      </c>
      <c r="Q79" s="108">
        <v>2</v>
      </c>
      <c r="R79" s="108">
        <v>7</v>
      </c>
      <c r="S79" s="108">
        <v>0</v>
      </c>
      <c r="T79" s="108">
        <v>4</v>
      </c>
      <c r="U79" s="108">
        <v>0</v>
      </c>
      <c r="V79" s="108">
        <v>2</v>
      </c>
      <c r="W79" s="108">
        <v>3</v>
      </c>
      <c r="X79" s="108">
        <v>1</v>
      </c>
      <c r="Y79" s="108">
        <v>47</v>
      </c>
      <c r="Z79" s="108">
        <v>13</v>
      </c>
      <c r="AA79" s="108">
        <v>27</v>
      </c>
      <c r="AB79" s="108">
        <v>15</v>
      </c>
      <c r="AC79" s="108">
        <v>4</v>
      </c>
      <c r="AD79" s="108">
        <v>106</v>
      </c>
      <c r="AF79" s="53"/>
      <c r="AG79" s="53"/>
      <c r="AI79" s="53">
        <f t="shared" si="3"/>
        <v>0</v>
      </c>
      <c r="AJ79" s="53">
        <f t="shared" si="4"/>
        <v>106</v>
      </c>
    </row>
    <row r="80" spans="2:36" hidden="1" x14ac:dyDescent="0.25">
      <c r="B80" s="117" t="s">
        <v>118</v>
      </c>
      <c r="C80" s="107" t="s">
        <v>39</v>
      </c>
      <c r="D80" s="107">
        <v>2011</v>
      </c>
      <c r="E80" s="108">
        <v>1</v>
      </c>
      <c r="F80" s="108">
        <v>44</v>
      </c>
      <c r="G80" s="108">
        <v>250</v>
      </c>
      <c r="H80" s="108">
        <v>44</v>
      </c>
      <c r="I80" s="108">
        <v>5</v>
      </c>
      <c r="J80" s="108">
        <v>9</v>
      </c>
      <c r="K80" s="108">
        <v>19</v>
      </c>
      <c r="L80" s="108">
        <v>42</v>
      </c>
      <c r="M80" s="108">
        <v>30</v>
      </c>
      <c r="N80" s="108">
        <v>1</v>
      </c>
      <c r="O80" s="108">
        <v>2</v>
      </c>
      <c r="P80" s="108">
        <v>477</v>
      </c>
      <c r="Q80" s="108">
        <v>2</v>
      </c>
      <c r="R80" s="108">
        <v>20</v>
      </c>
      <c r="S80" s="108">
        <v>1</v>
      </c>
      <c r="T80" s="108">
        <v>9</v>
      </c>
      <c r="U80" s="108">
        <v>0</v>
      </c>
      <c r="V80" s="108">
        <v>5</v>
      </c>
      <c r="W80" s="108">
        <v>21</v>
      </c>
      <c r="X80" s="108">
        <v>12</v>
      </c>
      <c r="Y80" s="108">
        <v>339</v>
      </c>
      <c r="Z80" s="108">
        <v>75</v>
      </c>
      <c r="AA80" s="108">
        <v>510</v>
      </c>
      <c r="AB80" s="108">
        <v>37</v>
      </c>
      <c r="AC80" s="108">
        <v>33</v>
      </c>
      <c r="AD80" s="108">
        <v>994</v>
      </c>
      <c r="AF80" s="53"/>
      <c r="AG80" s="53"/>
      <c r="AI80" s="53">
        <f t="shared" si="3"/>
        <v>0</v>
      </c>
      <c r="AJ80" s="53">
        <f t="shared" si="4"/>
        <v>994</v>
      </c>
    </row>
    <row r="81" spans="2:36" hidden="1" x14ac:dyDescent="0.25">
      <c r="B81" s="117" t="s">
        <v>119</v>
      </c>
      <c r="C81" s="107" t="s">
        <v>39</v>
      </c>
      <c r="D81" s="107">
        <v>2011</v>
      </c>
      <c r="E81" s="108">
        <v>1</v>
      </c>
      <c r="F81" s="108">
        <v>124</v>
      </c>
      <c r="G81" s="108">
        <v>1029</v>
      </c>
      <c r="H81" s="108">
        <v>28</v>
      </c>
      <c r="I81" s="108">
        <v>18</v>
      </c>
      <c r="J81" s="108">
        <v>28</v>
      </c>
      <c r="K81" s="108">
        <v>86</v>
      </c>
      <c r="L81" s="108">
        <v>86</v>
      </c>
      <c r="M81" s="108">
        <v>36</v>
      </c>
      <c r="N81" s="108">
        <v>13</v>
      </c>
      <c r="O81" s="108">
        <v>4</v>
      </c>
      <c r="P81" s="108">
        <v>277</v>
      </c>
      <c r="Q81" s="108">
        <v>3</v>
      </c>
      <c r="R81" s="108">
        <v>16</v>
      </c>
      <c r="S81" s="108">
        <v>0</v>
      </c>
      <c r="T81" s="108">
        <v>10</v>
      </c>
      <c r="U81" s="108">
        <v>0</v>
      </c>
      <c r="V81" s="108">
        <v>4</v>
      </c>
      <c r="W81" s="108">
        <v>15</v>
      </c>
      <c r="X81" s="108">
        <v>5</v>
      </c>
      <c r="Y81" s="108">
        <v>1182</v>
      </c>
      <c r="Z81" s="108">
        <v>218</v>
      </c>
      <c r="AA81" s="108">
        <v>330</v>
      </c>
      <c r="AB81" s="108">
        <v>33</v>
      </c>
      <c r="AC81" s="108">
        <v>20</v>
      </c>
      <c r="AD81" s="108">
        <v>1783</v>
      </c>
      <c r="AF81" s="53"/>
      <c r="AG81" s="53"/>
      <c r="AI81" s="53">
        <f t="shared" si="3"/>
        <v>0</v>
      </c>
      <c r="AJ81" s="53">
        <f t="shared" si="4"/>
        <v>1783</v>
      </c>
    </row>
    <row r="82" spans="2:36" hidden="1" x14ac:dyDescent="0.25">
      <c r="B82" s="117" t="s">
        <v>120</v>
      </c>
      <c r="C82" s="107" t="s">
        <v>39</v>
      </c>
      <c r="D82" s="107">
        <v>2011</v>
      </c>
      <c r="E82" s="108">
        <v>5</v>
      </c>
      <c r="F82" s="108">
        <v>201</v>
      </c>
      <c r="G82" s="108">
        <v>1659</v>
      </c>
      <c r="H82" s="108">
        <v>50</v>
      </c>
      <c r="I82" s="108">
        <v>12</v>
      </c>
      <c r="J82" s="108">
        <v>24</v>
      </c>
      <c r="K82" s="108">
        <v>116</v>
      </c>
      <c r="L82" s="108">
        <v>197</v>
      </c>
      <c r="M82" s="108">
        <v>67</v>
      </c>
      <c r="N82" s="108">
        <v>10</v>
      </c>
      <c r="O82" s="108">
        <v>17</v>
      </c>
      <c r="P82" s="108">
        <v>875</v>
      </c>
      <c r="Q82" s="108">
        <v>7</v>
      </c>
      <c r="R82" s="108">
        <v>38</v>
      </c>
      <c r="S82" s="108">
        <v>4</v>
      </c>
      <c r="T82" s="108">
        <v>21</v>
      </c>
      <c r="U82" s="108">
        <v>0</v>
      </c>
      <c r="V82" s="108">
        <v>11</v>
      </c>
      <c r="W82" s="108">
        <v>26</v>
      </c>
      <c r="X82" s="108">
        <v>5</v>
      </c>
      <c r="Y82" s="108">
        <v>1915</v>
      </c>
      <c r="Z82" s="108">
        <v>349</v>
      </c>
      <c r="AA82" s="108">
        <v>969</v>
      </c>
      <c r="AB82" s="108">
        <v>81</v>
      </c>
      <c r="AC82" s="108">
        <v>31</v>
      </c>
      <c r="AD82" s="108">
        <v>3345</v>
      </c>
      <c r="AF82" s="53"/>
      <c r="AG82" s="53"/>
      <c r="AI82" s="53">
        <f t="shared" si="3"/>
        <v>0</v>
      </c>
      <c r="AJ82" s="53">
        <f t="shared" si="4"/>
        <v>3345</v>
      </c>
    </row>
    <row r="83" spans="2:36" hidden="1" x14ac:dyDescent="0.25">
      <c r="B83" s="117" t="s">
        <v>121</v>
      </c>
      <c r="C83" s="107" t="s">
        <v>39</v>
      </c>
      <c r="D83" s="107">
        <v>2011</v>
      </c>
      <c r="E83" s="108">
        <v>0</v>
      </c>
      <c r="F83" s="108">
        <v>11</v>
      </c>
      <c r="G83" s="108">
        <v>22</v>
      </c>
      <c r="H83" s="108">
        <v>4</v>
      </c>
      <c r="I83" s="108">
        <v>3</v>
      </c>
      <c r="J83" s="108">
        <v>3</v>
      </c>
      <c r="K83" s="108">
        <v>5</v>
      </c>
      <c r="L83" s="108">
        <v>9</v>
      </c>
      <c r="M83" s="108">
        <v>5</v>
      </c>
      <c r="N83" s="108">
        <v>3</v>
      </c>
      <c r="O83" s="108">
        <v>0</v>
      </c>
      <c r="P83" s="108">
        <v>73</v>
      </c>
      <c r="Q83" s="108">
        <v>2</v>
      </c>
      <c r="R83" s="108">
        <v>8</v>
      </c>
      <c r="S83" s="108">
        <v>0</v>
      </c>
      <c r="T83" s="108">
        <v>6</v>
      </c>
      <c r="U83" s="108">
        <v>1</v>
      </c>
      <c r="V83" s="108">
        <v>0</v>
      </c>
      <c r="W83" s="108">
        <v>8</v>
      </c>
      <c r="X83" s="108">
        <v>1</v>
      </c>
      <c r="Y83" s="108">
        <v>37</v>
      </c>
      <c r="Z83" s="108">
        <v>20</v>
      </c>
      <c r="AA83" s="108">
        <v>81</v>
      </c>
      <c r="AB83" s="108">
        <v>17</v>
      </c>
      <c r="AC83" s="108">
        <v>9</v>
      </c>
      <c r="AD83" s="108">
        <v>164</v>
      </c>
      <c r="AF83" s="53"/>
      <c r="AG83" s="53"/>
      <c r="AI83" s="53">
        <f t="shared" si="3"/>
        <v>0</v>
      </c>
      <c r="AJ83" s="53">
        <f t="shared" si="4"/>
        <v>164</v>
      </c>
    </row>
    <row r="84" spans="2:36" hidden="1" x14ac:dyDescent="0.25">
      <c r="B84" s="117" t="s">
        <v>122</v>
      </c>
      <c r="C84" s="107" t="s">
        <v>39</v>
      </c>
      <c r="D84" s="107">
        <v>2011</v>
      </c>
      <c r="E84" s="108">
        <v>0</v>
      </c>
      <c r="F84" s="108">
        <v>84</v>
      </c>
      <c r="G84" s="108">
        <v>672</v>
      </c>
      <c r="H84" s="108">
        <v>29</v>
      </c>
      <c r="I84" s="108">
        <v>12</v>
      </c>
      <c r="J84" s="108">
        <v>69</v>
      </c>
      <c r="K84" s="108">
        <v>72</v>
      </c>
      <c r="L84" s="108">
        <v>44</v>
      </c>
      <c r="M84" s="108">
        <v>47</v>
      </c>
      <c r="N84" s="108">
        <v>16</v>
      </c>
      <c r="O84" s="108">
        <v>1</v>
      </c>
      <c r="P84" s="108">
        <v>532</v>
      </c>
      <c r="Q84" s="108">
        <v>4</v>
      </c>
      <c r="R84" s="108">
        <v>16</v>
      </c>
      <c r="S84" s="108">
        <v>19</v>
      </c>
      <c r="T84" s="108">
        <v>91</v>
      </c>
      <c r="U84" s="108">
        <v>16</v>
      </c>
      <c r="V84" s="108">
        <v>60</v>
      </c>
      <c r="W84" s="108">
        <v>82</v>
      </c>
      <c r="X84" s="108">
        <v>4</v>
      </c>
      <c r="Y84" s="108">
        <v>785</v>
      </c>
      <c r="Z84" s="108">
        <v>197</v>
      </c>
      <c r="AA84" s="108">
        <v>596</v>
      </c>
      <c r="AB84" s="108">
        <v>206</v>
      </c>
      <c r="AC84" s="108">
        <v>86</v>
      </c>
      <c r="AD84" s="108">
        <v>1870</v>
      </c>
      <c r="AF84" s="53"/>
      <c r="AG84" s="53"/>
      <c r="AI84" s="53">
        <f t="shared" si="3"/>
        <v>0</v>
      </c>
      <c r="AJ84" s="53">
        <f t="shared" si="4"/>
        <v>1870</v>
      </c>
    </row>
    <row r="85" spans="2:36" hidden="1" x14ac:dyDescent="0.25">
      <c r="B85" s="118" t="s">
        <v>123</v>
      </c>
      <c r="C85" s="109" t="s">
        <v>39</v>
      </c>
      <c r="D85" s="109">
        <v>2011</v>
      </c>
      <c r="E85" s="113">
        <v>6</v>
      </c>
      <c r="F85" s="113">
        <v>64</v>
      </c>
      <c r="G85" s="113">
        <v>236</v>
      </c>
      <c r="H85" s="113">
        <v>14</v>
      </c>
      <c r="I85" s="113">
        <v>9</v>
      </c>
      <c r="J85" s="113">
        <v>7</v>
      </c>
      <c r="K85" s="113">
        <v>27</v>
      </c>
      <c r="L85" s="113">
        <v>32</v>
      </c>
      <c r="M85" s="113">
        <v>25</v>
      </c>
      <c r="N85" s="113">
        <v>10</v>
      </c>
      <c r="O85" s="113">
        <v>2</v>
      </c>
      <c r="P85" s="113">
        <v>345</v>
      </c>
      <c r="Q85" s="113">
        <v>6</v>
      </c>
      <c r="R85" s="113">
        <v>15</v>
      </c>
      <c r="S85" s="113">
        <v>0</v>
      </c>
      <c r="T85" s="113">
        <v>11</v>
      </c>
      <c r="U85" s="113">
        <v>0</v>
      </c>
      <c r="V85" s="113">
        <v>1</v>
      </c>
      <c r="W85" s="113">
        <v>15</v>
      </c>
      <c r="X85" s="113">
        <v>2</v>
      </c>
      <c r="Y85" s="113">
        <v>320</v>
      </c>
      <c r="Z85" s="113">
        <v>75</v>
      </c>
      <c r="AA85" s="113">
        <v>382</v>
      </c>
      <c r="AB85" s="113">
        <v>33</v>
      </c>
      <c r="AC85" s="113">
        <v>17</v>
      </c>
      <c r="AD85" s="113">
        <v>827</v>
      </c>
      <c r="AF85" s="53"/>
      <c r="AG85" s="53"/>
      <c r="AI85" s="53">
        <f t="shared" si="3"/>
        <v>0</v>
      </c>
      <c r="AJ85" s="53">
        <f t="shared" si="4"/>
        <v>827</v>
      </c>
    </row>
    <row r="86" spans="2:36" hidden="1" x14ac:dyDescent="0.25">
      <c r="B86" s="114" t="s">
        <v>124</v>
      </c>
      <c r="C86" s="104" t="s">
        <v>39</v>
      </c>
      <c r="D86" s="104">
        <v>2011</v>
      </c>
      <c r="E86" s="105">
        <v>0</v>
      </c>
      <c r="F86" s="105">
        <v>45</v>
      </c>
      <c r="G86" s="105">
        <v>600</v>
      </c>
      <c r="H86" s="105">
        <v>39</v>
      </c>
      <c r="I86" s="105">
        <v>5</v>
      </c>
      <c r="J86" s="105">
        <v>4</v>
      </c>
      <c r="K86" s="105">
        <v>17</v>
      </c>
      <c r="L86" s="105">
        <v>89</v>
      </c>
      <c r="M86" s="105">
        <v>17</v>
      </c>
      <c r="N86" s="105">
        <v>20</v>
      </c>
      <c r="O86" s="105">
        <v>2</v>
      </c>
      <c r="P86" s="105">
        <v>267</v>
      </c>
      <c r="Q86" s="105">
        <v>58</v>
      </c>
      <c r="R86" s="105">
        <v>14</v>
      </c>
      <c r="S86" s="105">
        <v>3</v>
      </c>
      <c r="T86" s="105">
        <v>16</v>
      </c>
      <c r="U86" s="105">
        <v>2</v>
      </c>
      <c r="V86" s="105">
        <v>1</v>
      </c>
      <c r="W86" s="105">
        <v>19</v>
      </c>
      <c r="X86" s="105">
        <v>12</v>
      </c>
      <c r="Y86" s="105">
        <v>684</v>
      </c>
      <c r="Z86" s="105">
        <v>115</v>
      </c>
      <c r="AA86" s="105">
        <v>306</v>
      </c>
      <c r="AB86" s="105">
        <v>94</v>
      </c>
      <c r="AC86" s="105">
        <v>31</v>
      </c>
      <c r="AD86" s="105">
        <v>1230</v>
      </c>
      <c r="AF86" s="53"/>
      <c r="AG86" s="53"/>
      <c r="AI86" s="53">
        <f t="shared" si="3"/>
        <v>0</v>
      </c>
      <c r="AJ86" s="53">
        <f t="shared" si="4"/>
        <v>1230</v>
      </c>
    </row>
    <row r="87" spans="2:36" hidden="1" x14ac:dyDescent="0.25">
      <c r="B87" s="117" t="s">
        <v>125</v>
      </c>
      <c r="C87" s="107" t="s">
        <v>39</v>
      </c>
      <c r="D87" s="107">
        <v>2011</v>
      </c>
      <c r="E87" s="108">
        <v>38</v>
      </c>
      <c r="F87" s="108">
        <v>6818</v>
      </c>
      <c r="G87" s="108">
        <v>20612</v>
      </c>
      <c r="H87" s="108">
        <v>1405</v>
      </c>
      <c r="I87" s="108">
        <v>581</v>
      </c>
      <c r="J87" s="108">
        <v>1094</v>
      </c>
      <c r="K87" s="108">
        <v>4546</v>
      </c>
      <c r="L87" s="108">
        <v>6221</v>
      </c>
      <c r="M87" s="108">
        <v>2458</v>
      </c>
      <c r="N87" s="108">
        <v>845</v>
      </c>
      <c r="O87" s="108">
        <v>425</v>
      </c>
      <c r="P87" s="108">
        <v>4284</v>
      </c>
      <c r="Q87" s="108">
        <v>659</v>
      </c>
      <c r="R87" s="108">
        <v>990</v>
      </c>
      <c r="S87" s="108">
        <v>66</v>
      </c>
      <c r="T87" s="108">
        <v>459</v>
      </c>
      <c r="U87" s="108">
        <v>77</v>
      </c>
      <c r="V87" s="108">
        <v>57</v>
      </c>
      <c r="W87" s="108">
        <v>472</v>
      </c>
      <c r="X87" s="108">
        <v>166</v>
      </c>
      <c r="Y87" s="108">
        <v>28873</v>
      </c>
      <c r="Z87" s="108">
        <v>12442</v>
      </c>
      <c r="AA87" s="108">
        <v>8012</v>
      </c>
      <c r="AB87" s="108">
        <v>2308</v>
      </c>
      <c r="AC87" s="108">
        <v>638</v>
      </c>
      <c r="AD87" s="108">
        <v>52273</v>
      </c>
      <c r="AF87" s="53"/>
      <c r="AG87" s="53"/>
      <c r="AI87" s="53">
        <f t="shared" ref="AI87:AI150" si="7">MIN(E87:AD87)</f>
        <v>38</v>
      </c>
      <c r="AJ87" s="53">
        <f t="shared" ref="AJ87:AJ150" si="8">MAX(E87:AD87)</f>
        <v>52273</v>
      </c>
    </row>
    <row r="88" spans="2:36" hidden="1" x14ac:dyDescent="0.25">
      <c r="B88" s="117" t="s">
        <v>126</v>
      </c>
      <c r="C88" s="107" t="s">
        <v>39</v>
      </c>
      <c r="D88" s="107">
        <v>2011</v>
      </c>
      <c r="E88" s="108">
        <v>3</v>
      </c>
      <c r="F88" s="108">
        <v>123</v>
      </c>
      <c r="G88" s="108">
        <v>614</v>
      </c>
      <c r="H88" s="108">
        <v>46</v>
      </c>
      <c r="I88" s="108">
        <v>44</v>
      </c>
      <c r="J88" s="108">
        <v>28</v>
      </c>
      <c r="K88" s="108">
        <v>152</v>
      </c>
      <c r="L88" s="108">
        <v>85</v>
      </c>
      <c r="M88" s="108">
        <v>70</v>
      </c>
      <c r="N88" s="108">
        <v>43</v>
      </c>
      <c r="O88" s="108">
        <v>30</v>
      </c>
      <c r="P88" s="108">
        <v>604</v>
      </c>
      <c r="Q88" s="108">
        <v>13</v>
      </c>
      <c r="R88" s="108">
        <v>59</v>
      </c>
      <c r="S88" s="108">
        <v>6</v>
      </c>
      <c r="T88" s="108">
        <v>55</v>
      </c>
      <c r="U88" s="108">
        <v>11</v>
      </c>
      <c r="V88" s="108">
        <v>14</v>
      </c>
      <c r="W88" s="108">
        <v>80</v>
      </c>
      <c r="X88" s="108">
        <v>37</v>
      </c>
      <c r="Y88" s="108">
        <v>786</v>
      </c>
      <c r="Z88" s="108">
        <v>309</v>
      </c>
      <c r="AA88" s="108">
        <v>747</v>
      </c>
      <c r="AB88" s="108">
        <v>158</v>
      </c>
      <c r="AC88" s="108">
        <v>117</v>
      </c>
      <c r="AD88" s="108">
        <v>2117</v>
      </c>
      <c r="AF88" s="53"/>
      <c r="AG88" s="53"/>
      <c r="AI88" s="53">
        <f t="shared" si="7"/>
        <v>3</v>
      </c>
      <c r="AJ88" s="53">
        <f t="shared" si="8"/>
        <v>2117</v>
      </c>
    </row>
    <row r="89" spans="2:36" hidden="1" x14ac:dyDescent="0.25">
      <c r="B89" s="117" t="s">
        <v>127</v>
      </c>
      <c r="C89" s="107" t="s">
        <v>39</v>
      </c>
      <c r="D89" s="107">
        <v>2011</v>
      </c>
      <c r="E89" s="108">
        <v>13</v>
      </c>
      <c r="F89" s="108">
        <v>263</v>
      </c>
      <c r="G89" s="108">
        <v>925</v>
      </c>
      <c r="H89" s="108">
        <v>90</v>
      </c>
      <c r="I89" s="108">
        <v>52</v>
      </c>
      <c r="J89" s="108">
        <v>67</v>
      </c>
      <c r="K89" s="108">
        <v>288</v>
      </c>
      <c r="L89" s="108">
        <v>637</v>
      </c>
      <c r="M89" s="108">
        <v>158</v>
      </c>
      <c r="N89" s="108">
        <v>47</v>
      </c>
      <c r="O89" s="108">
        <v>18</v>
      </c>
      <c r="P89" s="108">
        <v>816</v>
      </c>
      <c r="Q89" s="108">
        <v>61</v>
      </c>
      <c r="R89" s="108">
        <v>142</v>
      </c>
      <c r="S89" s="108">
        <v>9</v>
      </c>
      <c r="T89" s="108">
        <v>78</v>
      </c>
      <c r="U89" s="108">
        <v>10</v>
      </c>
      <c r="V89" s="108">
        <v>48</v>
      </c>
      <c r="W89" s="108">
        <v>101</v>
      </c>
      <c r="X89" s="108">
        <v>28</v>
      </c>
      <c r="Y89" s="108">
        <v>1291</v>
      </c>
      <c r="Z89" s="108">
        <v>1044</v>
      </c>
      <c r="AA89" s="108">
        <v>1039</v>
      </c>
      <c r="AB89" s="108">
        <v>348</v>
      </c>
      <c r="AC89" s="108">
        <v>129</v>
      </c>
      <c r="AD89" s="108">
        <v>3851</v>
      </c>
      <c r="AF89" s="53"/>
      <c r="AG89" s="53"/>
      <c r="AI89" s="53">
        <f t="shared" si="7"/>
        <v>9</v>
      </c>
      <c r="AJ89" s="53">
        <f t="shared" si="8"/>
        <v>3851</v>
      </c>
    </row>
    <row r="90" spans="2:36" ht="25.5" hidden="1" x14ac:dyDescent="0.25">
      <c r="B90" s="117" t="s">
        <v>128</v>
      </c>
      <c r="C90" s="107" t="s">
        <v>39</v>
      </c>
      <c r="D90" s="107">
        <v>2011</v>
      </c>
      <c r="E90" s="108">
        <v>2</v>
      </c>
      <c r="F90" s="108">
        <v>675</v>
      </c>
      <c r="G90" s="108">
        <v>6712</v>
      </c>
      <c r="H90" s="108">
        <v>288</v>
      </c>
      <c r="I90" s="108">
        <v>214</v>
      </c>
      <c r="J90" s="108">
        <v>95</v>
      </c>
      <c r="K90" s="108">
        <v>903</v>
      </c>
      <c r="L90" s="108">
        <v>913</v>
      </c>
      <c r="M90" s="108">
        <v>325</v>
      </c>
      <c r="N90" s="108">
        <v>91</v>
      </c>
      <c r="O90" s="108">
        <v>73</v>
      </c>
      <c r="P90" s="108">
        <v>977</v>
      </c>
      <c r="Q90" s="108">
        <v>26</v>
      </c>
      <c r="R90" s="108">
        <v>141</v>
      </c>
      <c r="S90" s="108">
        <v>3</v>
      </c>
      <c r="T90" s="108">
        <v>79</v>
      </c>
      <c r="U90" s="108">
        <v>12</v>
      </c>
      <c r="V90" s="108">
        <v>17</v>
      </c>
      <c r="W90" s="108">
        <v>109</v>
      </c>
      <c r="X90" s="108">
        <v>34</v>
      </c>
      <c r="Y90" s="108">
        <v>7677</v>
      </c>
      <c r="Z90" s="108">
        <v>2125</v>
      </c>
      <c r="AA90" s="108">
        <v>1466</v>
      </c>
      <c r="AB90" s="108">
        <v>278</v>
      </c>
      <c r="AC90" s="108">
        <v>143</v>
      </c>
      <c r="AD90" s="108">
        <v>11689</v>
      </c>
      <c r="AF90" s="53"/>
      <c r="AG90" s="53"/>
      <c r="AI90" s="53">
        <f t="shared" si="7"/>
        <v>2</v>
      </c>
      <c r="AJ90" s="53">
        <f t="shared" si="8"/>
        <v>11689</v>
      </c>
    </row>
    <row r="91" spans="2:36" hidden="1" x14ac:dyDescent="0.25">
      <c r="B91" s="117" t="s">
        <v>129</v>
      </c>
      <c r="C91" s="107" t="s">
        <v>39</v>
      </c>
      <c r="D91" s="107">
        <v>2011</v>
      </c>
      <c r="E91" s="108">
        <v>1</v>
      </c>
      <c r="F91" s="108">
        <v>8</v>
      </c>
      <c r="G91" s="108">
        <v>304</v>
      </c>
      <c r="H91" s="108">
        <v>12</v>
      </c>
      <c r="I91" s="108">
        <v>2</v>
      </c>
      <c r="J91" s="108">
        <v>3</v>
      </c>
      <c r="K91" s="108">
        <v>43</v>
      </c>
      <c r="L91" s="108">
        <v>57</v>
      </c>
      <c r="M91" s="108">
        <v>53</v>
      </c>
      <c r="N91" s="108">
        <v>1</v>
      </c>
      <c r="O91" s="108">
        <v>4</v>
      </c>
      <c r="P91" s="108">
        <v>93</v>
      </c>
      <c r="Q91" s="108">
        <v>2</v>
      </c>
      <c r="R91" s="108">
        <v>27</v>
      </c>
      <c r="S91" s="108">
        <v>0</v>
      </c>
      <c r="T91" s="108">
        <v>14</v>
      </c>
      <c r="U91" s="108">
        <v>1</v>
      </c>
      <c r="V91" s="108">
        <v>7</v>
      </c>
      <c r="W91" s="108">
        <v>19</v>
      </c>
      <c r="X91" s="108">
        <v>25</v>
      </c>
      <c r="Y91" s="108">
        <v>325</v>
      </c>
      <c r="Z91" s="108">
        <v>105</v>
      </c>
      <c r="AA91" s="108">
        <v>151</v>
      </c>
      <c r="AB91" s="108">
        <v>51</v>
      </c>
      <c r="AC91" s="108">
        <v>44</v>
      </c>
      <c r="AD91" s="108">
        <v>676</v>
      </c>
      <c r="AF91" s="53"/>
      <c r="AG91" s="53"/>
      <c r="AI91" s="53">
        <f t="shared" si="7"/>
        <v>0</v>
      </c>
      <c r="AJ91" s="53">
        <f t="shared" si="8"/>
        <v>676</v>
      </c>
    </row>
    <row r="92" spans="2:36" hidden="1" x14ac:dyDescent="0.25">
      <c r="B92" s="117" t="s">
        <v>130</v>
      </c>
      <c r="C92" s="107" t="s">
        <v>39</v>
      </c>
      <c r="D92" s="107">
        <v>2011</v>
      </c>
      <c r="E92" s="108">
        <v>17</v>
      </c>
      <c r="F92" s="108">
        <v>389</v>
      </c>
      <c r="G92" s="108">
        <v>1691</v>
      </c>
      <c r="H92" s="108">
        <v>545</v>
      </c>
      <c r="I92" s="108">
        <v>95</v>
      </c>
      <c r="J92" s="108">
        <v>84</v>
      </c>
      <c r="K92" s="108">
        <v>252</v>
      </c>
      <c r="L92" s="108">
        <v>368</v>
      </c>
      <c r="M92" s="108">
        <v>257</v>
      </c>
      <c r="N92" s="108">
        <v>52</v>
      </c>
      <c r="O92" s="108">
        <v>26</v>
      </c>
      <c r="P92" s="108">
        <v>2689</v>
      </c>
      <c r="Q92" s="108">
        <v>36</v>
      </c>
      <c r="R92" s="108">
        <v>305</v>
      </c>
      <c r="S92" s="108">
        <v>7</v>
      </c>
      <c r="T92" s="108">
        <v>104</v>
      </c>
      <c r="U92" s="108">
        <v>3</v>
      </c>
      <c r="V92" s="108">
        <v>56</v>
      </c>
      <c r="W92" s="108">
        <v>165</v>
      </c>
      <c r="X92" s="108">
        <v>98</v>
      </c>
      <c r="Y92" s="108">
        <v>2642</v>
      </c>
      <c r="Z92" s="108">
        <v>799</v>
      </c>
      <c r="AA92" s="108">
        <v>3024</v>
      </c>
      <c r="AB92" s="108">
        <v>511</v>
      </c>
      <c r="AC92" s="108">
        <v>263</v>
      </c>
      <c r="AD92" s="108">
        <v>7239</v>
      </c>
      <c r="AF92" s="53"/>
      <c r="AG92" s="53"/>
      <c r="AI92" s="53">
        <f t="shared" si="7"/>
        <v>3</v>
      </c>
      <c r="AJ92" s="53">
        <f t="shared" si="8"/>
        <v>7239</v>
      </c>
    </row>
    <row r="93" spans="2:36" hidden="1" x14ac:dyDescent="0.25">
      <c r="B93" s="117" t="s">
        <v>131</v>
      </c>
      <c r="C93" s="107" t="s">
        <v>39</v>
      </c>
      <c r="D93" s="107">
        <v>2011</v>
      </c>
      <c r="E93" s="108">
        <v>13</v>
      </c>
      <c r="F93" s="108">
        <v>939</v>
      </c>
      <c r="G93" s="108">
        <v>6731</v>
      </c>
      <c r="H93" s="108">
        <v>215</v>
      </c>
      <c r="I93" s="108">
        <v>307</v>
      </c>
      <c r="J93" s="108">
        <v>258</v>
      </c>
      <c r="K93" s="108">
        <v>1014</v>
      </c>
      <c r="L93" s="108">
        <v>1025</v>
      </c>
      <c r="M93" s="108">
        <v>693</v>
      </c>
      <c r="N93" s="108">
        <v>176</v>
      </c>
      <c r="O93" s="108">
        <v>66</v>
      </c>
      <c r="P93" s="108">
        <v>1965</v>
      </c>
      <c r="Q93" s="108">
        <v>63</v>
      </c>
      <c r="R93" s="108">
        <v>216</v>
      </c>
      <c r="S93" s="108">
        <v>7</v>
      </c>
      <c r="T93" s="108">
        <v>182</v>
      </c>
      <c r="U93" s="108">
        <v>19</v>
      </c>
      <c r="V93" s="108">
        <v>42</v>
      </c>
      <c r="W93" s="108">
        <v>224</v>
      </c>
      <c r="X93" s="108">
        <v>64</v>
      </c>
      <c r="Y93" s="108">
        <v>7898</v>
      </c>
      <c r="Z93" s="108">
        <v>2604</v>
      </c>
      <c r="AA93" s="108">
        <v>2900</v>
      </c>
      <c r="AB93" s="108">
        <v>529</v>
      </c>
      <c r="AC93" s="108">
        <v>288</v>
      </c>
      <c r="AD93" s="108">
        <v>14219</v>
      </c>
      <c r="AF93" s="53"/>
      <c r="AG93" s="53"/>
      <c r="AI93" s="53">
        <f t="shared" si="7"/>
        <v>7</v>
      </c>
      <c r="AJ93" s="53">
        <f t="shared" si="8"/>
        <v>14219</v>
      </c>
    </row>
    <row r="94" spans="2:36" hidden="1" x14ac:dyDescent="0.25">
      <c r="B94" s="117" t="s">
        <v>132</v>
      </c>
      <c r="C94" s="107" t="s">
        <v>39</v>
      </c>
      <c r="D94" s="107">
        <v>2011</v>
      </c>
      <c r="E94" s="108">
        <v>25</v>
      </c>
      <c r="F94" s="108">
        <v>1211</v>
      </c>
      <c r="G94" s="108">
        <v>9113</v>
      </c>
      <c r="H94" s="108">
        <v>270</v>
      </c>
      <c r="I94" s="108">
        <v>152</v>
      </c>
      <c r="J94" s="108">
        <v>176</v>
      </c>
      <c r="K94" s="108">
        <v>917</v>
      </c>
      <c r="L94" s="108">
        <v>1141</v>
      </c>
      <c r="M94" s="108">
        <v>430</v>
      </c>
      <c r="N94" s="108">
        <v>86</v>
      </c>
      <c r="O94" s="108">
        <v>78</v>
      </c>
      <c r="P94" s="108">
        <v>4658</v>
      </c>
      <c r="Q94" s="108">
        <v>64</v>
      </c>
      <c r="R94" s="108">
        <v>339</v>
      </c>
      <c r="S94" s="108">
        <v>11</v>
      </c>
      <c r="T94" s="108">
        <v>184</v>
      </c>
      <c r="U94" s="108">
        <v>13</v>
      </c>
      <c r="V94" s="108">
        <v>69</v>
      </c>
      <c r="W94" s="108">
        <v>143</v>
      </c>
      <c r="X94" s="108">
        <v>60</v>
      </c>
      <c r="Y94" s="108">
        <v>10619</v>
      </c>
      <c r="Z94" s="108">
        <v>2386</v>
      </c>
      <c r="AA94" s="108">
        <v>5252</v>
      </c>
      <c r="AB94" s="108">
        <v>680</v>
      </c>
      <c r="AC94" s="108">
        <v>203</v>
      </c>
      <c r="AD94" s="108">
        <v>19140</v>
      </c>
      <c r="AF94" s="53"/>
      <c r="AG94" s="53"/>
      <c r="AI94" s="53">
        <f t="shared" si="7"/>
        <v>11</v>
      </c>
      <c r="AJ94" s="53">
        <f t="shared" si="8"/>
        <v>19140</v>
      </c>
    </row>
    <row r="95" spans="2:36" hidden="1" x14ac:dyDescent="0.25">
      <c r="B95" s="117" t="s">
        <v>133</v>
      </c>
      <c r="C95" s="107" t="s">
        <v>39</v>
      </c>
      <c r="D95" s="107">
        <v>2011</v>
      </c>
      <c r="E95" s="108">
        <v>0</v>
      </c>
      <c r="F95" s="108">
        <v>28</v>
      </c>
      <c r="G95" s="108">
        <v>78</v>
      </c>
      <c r="H95" s="108">
        <v>13</v>
      </c>
      <c r="I95" s="108">
        <v>10</v>
      </c>
      <c r="J95" s="108">
        <v>7</v>
      </c>
      <c r="K95" s="108">
        <v>24</v>
      </c>
      <c r="L95" s="108">
        <v>19</v>
      </c>
      <c r="M95" s="108">
        <v>13</v>
      </c>
      <c r="N95" s="108">
        <v>3</v>
      </c>
      <c r="O95" s="108">
        <v>0</v>
      </c>
      <c r="P95" s="108">
        <v>165</v>
      </c>
      <c r="Q95" s="108">
        <v>4</v>
      </c>
      <c r="R95" s="108">
        <v>20</v>
      </c>
      <c r="S95" s="108">
        <v>2</v>
      </c>
      <c r="T95" s="108">
        <v>12</v>
      </c>
      <c r="U95" s="108">
        <v>1</v>
      </c>
      <c r="V95" s="108">
        <v>6</v>
      </c>
      <c r="W95" s="108">
        <v>17</v>
      </c>
      <c r="X95" s="108">
        <v>8</v>
      </c>
      <c r="Y95" s="108">
        <v>119</v>
      </c>
      <c r="Z95" s="108">
        <v>60</v>
      </c>
      <c r="AA95" s="108">
        <v>181</v>
      </c>
      <c r="AB95" s="108">
        <v>45</v>
      </c>
      <c r="AC95" s="108">
        <v>25</v>
      </c>
      <c r="AD95" s="108">
        <v>430</v>
      </c>
      <c r="AF95" s="53"/>
      <c r="AG95" s="53"/>
      <c r="AI95" s="53">
        <f t="shared" si="7"/>
        <v>0</v>
      </c>
      <c r="AJ95" s="53">
        <f t="shared" si="8"/>
        <v>430</v>
      </c>
    </row>
    <row r="96" spans="2:36" hidden="1" x14ac:dyDescent="0.25">
      <c r="B96" s="117" t="s">
        <v>134</v>
      </c>
      <c r="C96" s="107" t="s">
        <v>39</v>
      </c>
      <c r="D96" s="107">
        <v>2011</v>
      </c>
      <c r="E96" s="108">
        <v>1</v>
      </c>
      <c r="F96" s="108">
        <v>205</v>
      </c>
      <c r="G96" s="108">
        <v>1464</v>
      </c>
      <c r="H96" s="108">
        <v>65</v>
      </c>
      <c r="I96" s="108">
        <v>39</v>
      </c>
      <c r="J96" s="108">
        <v>143</v>
      </c>
      <c r="K96" s="108">
        <v>289</v>
      </c>
      <c r="L96" s="108">
        <v>106</v>
      </c>
      <c r="M96" s="108">
        <v>122</v>
      </c>
      <c r="N96" s="108">
        <v>32</v>
      </c>
      <c r="O96" s="108">
        <v>9</v>
      </c>
      <c r="P96" s="108">
        <v>1476</v>
      </c>
      <c r="Q96" s="108">
        <v>8</v>
      </c>
      <c r="R96" s="108">
        <v>71</v>
      </c>
      <c r="S96" s="108">
        <v>43</v>
      </c>
      <c r="T96" s="108">
        <v>274</v>
      </c>
      <c r="U96" s="108">
        <v>27</v>
      </c>
      <c r="V96" s="108">
        <v>103</v>
      </c>
      <c r="W96" s="108">
        <v>225</v>
      </c>
      <c r="X96" s="108">
        <v>10</v>
      </c>
      <c r="Y96" s="108">
        <v>1735</v>
      </c>
      <c r="Z96" s="108">
        <v>577</v>
      </c>
      <c r="AA96" s="108">
        <v>1639</v>
      </c>
      <c r="AB96" s="108">
        <v>526</v>
      </c>
      <c r="AC96" s="108">
        <v>235</v>
      </c>
      <c r="AD96" s="108">
        <v>4712</v>
      </c>
      <c r="AF96" s="53"/>
      <c r="AG96" s="53"/>
      <c r="AI96" s="53">
        <f t="shared" si="7"/>
        <v>1</v>
      </c>
      <c r="AJ96" s="53">
        <f t="shared" si="8"/>
        <v>4712</v>
      </c>
    </row>
    <row r="97" spans="2:36" hidden="1" x14ac:dyDescent="0.25">
      <c r="B97" s="118" t="s">
        <v>135</v>
      </c>
      <c r="C97" s="109" t="s">
        <v>39</v>
      </c>
      <c r="D97" s="109">
        <v>2011</v>
      </c>
      <c r="E97" s="113">
        <v>18</v>
      </c>
      <c r="F97" s="113">
        <v>325</v>
      </c>
      <c r="G97" s="113">
        <v>1160</v>
      </c>
      <c r="H97" s="113">
        <v>87</v>
      </c>
      <c r="I97" s="113">
        <v>77</v>
      </c>
      <c r="J97" s="113">
        <v>53</v>
      </c>
      <c r="K97" s="113">
        <v>252</v>
      </c>
      <c r="L97" s="113">
        <v>269</v>
      </c>
      <c r="M97" s="113">
        <v>199</v>
      </c>
      <c r="N97" s="113">
        <v>58</v>
      </c>
      <c r="O97" s="113">
        <v>23</v>
      </c>
      <c r="P97" s="113">
        <v>1469</v>
      </c>
      <c r="Q97" s="113">
        <v>52</v>
      </c>
      <c r="R97" s="113">
        <v>93</v>
      </c>
      <c r="S97" s="113">
        <v>4</v>
      </c>
      <c r="T97" s="113">
        <v>66</v>
      </c>
      <c r="U97" s="113">
        <v>9</v>
      </c>
      <c r="V97" s="113">
        <v>29</v>
      </c>
      <c r="W97" s="113">
        <v>110</v>
      </c>
      <c r="X97" s="113">
        <v>37</v>
      </c>
      <c r="Y97" s="113">
        <v>1590</v>
      </c>
      <c r="Z97" s="113">
        <v>651</v>
      </c>
      <c r="AA97" s="113">
        <v>1749</v>
      </c>
      <c r="AB97" s="113">
        <v>253</v>
      </c>
      <c r="AC97" s="113">
        <v>147</v>
      </c>
      <c r="AD97" s="113">
        <v>4390</v>
      </c>
      <c r="AF97" s="53"/>
      <c r="AG97" s="53"/>
      <c r="AI97" s="53">
        <f t="shared" si="7"/>
        <v>4</v>
      </c>
      <c r="AJ97" s="53">
        <f t="shared" si="8"/>
        <v>4390</v>
      </c>
    </row>
    <row r="98" spans="2:36" hidden="1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F98" s="53"/>
      <c r="AG98" s="53"/>
      <c r="AI98" s="53">
        <f t="shared" si="7"/>
        <v>0</v>
      </c>
      <c r="AJ98" s="53">
        <f t="shared" si="8"/>
        <v>0</v>
      </c>
    </row>
    <row r="99" spans="2:36" hidden="1" x14ac:dyDescent="0.25">
      <c r="B99" s="120" t="s">
        <v>136</v>
      </c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F99" s="53"/>
      <c r="AG99" s="53"/>
      <c r="AI99" s="53">
        <f t="shared" si="7"/>
        <v>0</v>
      </c>
      <c r="AJ99" s="53">
        <f t="shared" si="8"/>
        <v>0</v>
      </c>
    </row>
    <row r="100" spans="2:36" hidden="1" x14ac:dyDescent="0.25">
      <c r="B100" s="114" t="s">
        <v>54</v>
      </c>
      <c r="C100" s="110" t="s">
        <v>38</v>
      </c>
      <c r="D100" s="104">
        <v>2011</v>
      </c>
      <c r="E100" s="127">
        <v>0</v>
      </c>
      <c r="F100" s="127">
        <v>1</v>
      </c>
      <c r="G100" s="127">
        <v>2</v>
      </c>
      <c r="H100" s="127">
        <v>3</v>
      </c>
      <c r="I100" s="127">
        <v>4</v>
      </c>
      <c r="J100" s="127">
        <v>5</v>
      </c>
      <c r="K100" s="127">
        <v>6</v>
      </c>
      <c r="L100" s="127">
        <v>7</v>
      </c>
      <c r="M100" s="127">
        <v>8</v>
      </c>
      <c r="N100" s="127">
        <v>9</v>
      </c>
      <c r="O100" s="127">
        <v>10</v>
      </c>
      <c r="P100" s="127">
        <v>11</v>
      </c>
      <c r="Q100" s="127">
        <v>12</v>
      </c>
      <c r="R100" s="127">
        <v>13</v>
      </c>
      <c r="S100" s="127">
        <v>14</v>
      </c>
      <c r="T100" s="127">
        <v>15</v>
      </c>
      <c r="U100" s="127">
        <v>16</v>
      </c>
      <c r="V100" s="127">
        <v>17</v>
      </c>
      <c r="W100" s="127">
        <v>18</v>
      </c>
      <c r="X100" s="127">
        <v>19</v>
      </c>
      <c r="Y100" s="127">
        <v>20</v>
      </c>
      <c r="Z100" s="127">
        <v>21</v>
      </c>
      <c r="AA100" s="127">
        <v>22</v>
      </c>
      <c r="AB100" s="127">
        <v>23</v>
      </c>
      <c r="AC100" s="127">
        <v>24</v>
      </c>
      <c r="AD100" s="127">
        <v>25</v>
      </c>
      <c r="AF100" s="53"/>
      <c r="AG100" s="53"/>
      <c r="AI100" s="53">
        <f t="shared" si="7"/>
        <v>0</v>
      </c>
      <c r="AJ100" s="53">
        <f t="shared" si="8"/>
        <v>25</v>
      </c>
    </row>
    <row r="101" spans="2:36" hidden="1" x14ac:dyDescent="0.25">
      <c r="B101" s="117" t="s">
        <v>55</v>
      </c>
      <c r="C101" s="111" t="s">
        <v>38</v>
      </c>
      <c r="D101" s="107">
        <v>2011</v>
      </c>
      <c r="E101" s="115">
        <f t="shared" ref="E101:AD101" si="9">+E75/E87*100</f>
        <v>21.052631578947366</v>
      </c>
      <c r="F101" s="115">
        <f t="shared" si="9"/>
        <v>10.164271047227926</v>
      </c>
      <c r="G101" s="115">
        <f t="shared" si="9"/>
        <v>12.798369881622357</v>
      </c>
      <c r="H101" s="115">
        <f t="shared" si="9"/>
        <v>6.7615658362989333</v>
      </c>
      <c r="I101" s="115">
        <f t="shared" si="9"/>
        <v>6.024096385542169</v>
      </c>
      <c r="J101" s="115">
        <f t="shared" si="9"/>
        <v>7.1297989031078606</v>
      </c>
      <c r="K101" s="115">
        <f t="shared" si="9"/>
        <v>8.2930048394192699</v>
      </c>
      <c r="L101" s="115">
        <f t="shared" si="9"/>
        <v>8.680276482880565</v>
      </c>
      <c r="M101" s="115">
        <f t="shared" si="9"/>
        <v>10.740439381611067</v>
      </c>
      <c r="N101" s="115">
        <f t="shared" si="9"/>
        <v>8.5207100591715967</v>
      </c>
      <c r="O101" s="115">
        <f t="shared" si="9"/>
        <v>7.2941176470588234</v>
      </c>
      <c r="P101" s="115">
        <f t="shared" si="9"/>
        <v>15.219421101774042</v>
      </c>
      <c r="Q101" s="115">
        <f t="shared" si="9"/>
        <v>6.8285280728376323</v>
      </c>
      <c r="R101" s="115">
        <f t="shared" si="9"/>
        <v>7.9797979797979801</v>
      </c>
      <c r="S101" s="115">
        <f t="shared" si="9"/>
        <v>4.5454545454545459</v>
      </c>
      <c r="T101" s="115">
        <f t="shared" si="9"/>
        <v>7.6252723311546839</v>
      </c>
      <c r="U101" s="115">
        <f t="shared" si="9"/>
        <v>5.1948051948051948</v>
      </c>
      <c r="V101" s="115">
        <f t="shared" si="9"/>
        <v>8.7719298245614024</v>
      </c>
      <c r="W101" s="115">
        <f t="shared" si="9"/>
        <v>8.6864406779661021</v>
      </c>
      <c r="X101" s="115">
        <f t="shared" si="9"/>
        <v>7.2289156626506017</v>
      </c>
      <c r="Y101" s="115">
        <f t="shared" si="9"/>
        <v>11.89346448238839</v>
      </c>
      <c r="Z101" s="115">
        <f t="shared" si="9"/>
        <v>8.2784118308953545</v>
      </c>
      <c r="AA101" s="115">
        <f t="shared" si="9"/>
        <v>12.718422366450325</v>
      </c>
      <c r="AB101" s="115">
        <f t="shared" si="9"/>
        <v>7.4090121317157713</v>
      </c>
      <c r="AC101" s="115">
        <f t="shared" si="9"/>
        <v>8.307210031347962</v>
      </c>
      <c r="AD101" s="115">
        <f t="shared" si="9"/>
        <v>10.917682168614773</v>
      </c>
      <c r="AF101" s="53"/>
      <c r="AG101" s="53"/>
      <c r="AI101" s="53">
        <f t="shared" si="7"/>
        <v>4.5454545454545459</v>
      </c>
      <c r="AJ101" s="53">
        <f t="shared" si="8"/>
        <v>21.052631578947366</v>
      </c>
    </row>
    <row r="102" spans="2:36" hidden="1" x14ac:dyDescent="0.25">
      <c r="B102" s="117" t="s">
        <v>56</v>
      </c>
      <c r="C102" s="111" t="s">
        <v>38</v>
      </c>
      <c r="D102" s="107">
        <v>2011</v>
      </c>
      <c r="E102" s="115">
        <f t="shared" ref="E102:AD102" si="10">+E76/E88*100</f>
        <v>0</v>
      </c>
      <c r="F102" s="115">
        <f t="shared" si="10"/>
        <v>8.9430894308943092</v>
      </c>
      <c r="G102" s="115">
        <f t="shared" si="10"/>
        <v>9.4462540716612384</v>
      </c>
      <c r="H102" s="115">
        <f t="shared" si="10"/>
        <v>8.695652173913043</v>
      </c>
      <c r="I102" s="115">
        <f t="shared" si="10"/>
        <v>4.5454545454545459</v>
      </c>
      <c r="J102" s="115">
        <f t="shared" si="10"/>
        <v>14.285714285714285</v>
      </c>
      <c r="K102" s="115">
        <f t="shared" si="10"/>
        <v>8.5526315789473681</v>
      </c>
      <c r="L102" s="115">
        <f t="shared" si="10"/>
        <v>7.0588235294117645</v>
      </c>
      <c r="M102" s="115">
        <f t="shared" si="10"/>
        <v>7.1428571428571423</v>
      </c>
      <c r="N102" s="115">
        <f t="shared" si="10"/>
        <v>4.6511627906976747</v>
      </c>
      <c r="O102" s="115">
        <f t="shared" si="10"/>
        <v>10</v>
      </c>
      <c r="P102" s="115">
        <f t="shared" si="10"/>
        <v>13.90728476821192</v>
      </c>
      <c r="Q102" s="115">
        <f t="shared" si="10"/>
        <v>0</v>
      </c>
      <c r="R102" s="115">
        <f t="shared" si="10"/>
        <v>5.0847457627118651</v>
      </c>
      <c r="S102" s="115">
        <f t="shared" si="10"/>
        <v>0</v>
      </c>
      <c r="T102" s="115">
        <f t="shared" si="10"/>
        <v>12.727272727272727</v>
      </c>
      <c r="U102" s="115">
        <f t="shared" si="10"/>
        <v>9.0909090909090917</v>
      </c>
      <c r="V102" s="115">
        <f t="shared" si="10"/>
        <v>0</v>
      </c>
      <c r="W102" s="115">
        <f t="shared" si="10"/>
        <v>8.75</v>
      </c>
      <c r="X102" s="115">
        <f t="shared" si="10"/>
        <v>16.216216216216218</v>
      </c>
      <c r="Y102" s="115">
        <f t="shared" si="10"/>
        <v>9.2875318066157764</v>
      </c>
      <c r="Z102" s="115">
        <f t="shared" si="10"/>
        <v>8.090614886731391</v>
      </c>
      <c r="AA102" s="115">
        <f t="shared" si="10"/>
        <v>12.583668005354752</v>
      </c>
      <c r="AB102" s="115">
        <f t="shared" si="10"/>
        <v>6.962025316455696</v>
      </c>
      <c r="AC102" s="115">
        <f t="shared" si="10"/>
        <v>11.111111111111111</v>
      </c>
      <c r="AD102" s="115">
        <f t="shared" si="10"/>
        <v>10.203117619272556</v>
      </c>
      <c r="AF102" s="53"/>
      <c r="AG102" s="53"/>
      <c r="AI102" s="53">
        <f t="shared" si="7"/>
        <v>0</v>
      </c>
      <c r="AJ102" s="53">
        <f t="shared" si="8"/>
        <v>16.216216216216218</v>
      </c>
    </row>
    <row r="103" spans="2:36" hidden="1" x14ac:dyDescent="0.25">
      <c r="B103" s="117" t="s">
        <v>57</v>
      </c>
      <c r="C103" s="111" t="s">
        <v>38</v>
      </c>
      <c r="D103" s="107">
        <v>2011</v>
      </c>
      <c r="E103" s="115">
        <f t="shared" ref="E103:AD103" si="11">+E77/E89*100</f>
        <v>7.6923076923076925</v>
      </c>
      <c r="F103" s="115">
        <f t="shared" si="11"/>
        <v>9.1254752851711025</v>
      </c>
      <c r="G103" s="115">
        <f t="shared" si="11"/>
        <v>8</v>
      </c>
      <c r="H103" s="115">
        <f t="shared" si="11"/>
        <v>8.8888888888888893</v>
      </c>
      <c r="I103" s="115">
        <f t="shared" si="11"/>
        <v>3.8461538461538463</v>
      </c>
      <c r="J103" s="115">
        <f t="shared" si="11"/>
        <v>5.9701492537313428</v>
      </c>
      <c r="K103" s="115">
        <f t="shared" si="11"/>
        <v>6.5972222222222223</v>
      </c>
      <c r="L103" s="115">
        <f t="shared" si="11"/>
        <v>5.8084772370486659</v>
      </c>
      <c r="M103" s="115">
        <f t="shared" si="11"/>
        <v>5.6962025316455698</v>
      </c>
      <c r="N103" s="115">
        <f t="shared" si="11"/>
        <v>10.638297872340425</v>
      </c>
      <c r="O103" s="115">
        <f t="shared" si="11"/>
        <v>16.666666666666664</v>
      </c>
      <c r="P103" s="115">
        <f t="shared" si="11"/>
        <v>9.3137254901960791</v>
      </c>
      <c r="Q103" s="115">
        <f t="shared" si="11"/>
        <v>4.918032786885246</v>
      </c>
      <c r="R103" s="115">
        <f t="shared" si="11"/>
        <v>6.3380281690140841</v>
      </c>
      <c r="S103" s="115">
        <f t="shared" si="11"/>
        <v>11.111111111111111</v>
      </c>
      <c r="T103" s="115">
        <f t="shared" si="11"/>
        <v>10.256410256410255</v>
      </c>
      <c r="U103" s="115">
        <f t="shared" si="11"/>
        <v>10</v>
      </c>
      <c r="V103" s="115">
        <f t="shared" si="11"/>
        <v>6.25</v>
      </c>
      <c r="W103" s="115">
        <f t="shared" si="11"/>
        <v>11.881188118811881</v>
      </c>
      <c r="X103" s="115">
        <f t="shared" si="11"/>
        <v>3.5714285714285712</v>
      </c>
      <c r="Y103" s="115">
        <f t="shared" si="11"/>
        <v>8.2881487219209919</v>
      </c>
      <c r="Z103" s="115">
        <f t="shared" si="11"/>
        <v>5.9386973180076632</v>
      </c>
      <c r="AA103" s="115">
        <f t="shared" si="11"/>
        <v>8.9509143407122238</v>
      </c>
      <c r="AB103" s="115">
        <f t="shared" si="11"/>
        <v>7.1839080459770113</v>
      </c>
      <c r="AC103" s="115">
        <f t="shared" si="11"/>
        <v>10.077519379844961</v>
      </c>
      <c r="AD103" s="115">
        <f t="shared" si="11"/>
        <v>7.7901843676967024</v>
      </c>
      <c r="AF103" s="53"/>
      <c r="AG103" s="53"/>
      <c r="AI103" s="53">
        <f t="shared" si="7"/>
        <v>3.5714285714285712</v>
      </c>
      <c r="AJ103" s="53">
        <f t="shared" si="8"/>
        <v>16.666666666666664</v>
      </c>
    </row>
    <row r="104" spans="2:36" hidden="1" x14ac:dyDescent="0.25">
      <c r="B104" s="117" t="s">
        <v>58</v>
      </c>
      <c r="C104" s="111" t="s">
        <v>38</v>
      </c>
      <c r="D104" s="107">
        <v>2011</v>
      </c>
      <c r="E104" s="115">
        <f t="shared" ref="E104:AD104" si="12">+E78/E90*100</f>
        <v>0</v>
      </c>
      <c r="F104" s="115">
        <f t="shared" si="12"/>
        <v>12.592592592592592</v>
      </c>
      <c r="G104" s="115">
        <f t="shared" si="12"/>
        <v>13.602502979737782</v>
      </c>
      <c r="H104" s="115">
        <f t="shared" si="12"/>
        <v>12.5</v>
      </c>
      <c r="I104" s="115">
        <f t="shared" si="12"/>
        <v>7.9439252336448591</v>
      </c>
      <c r="J104" s="115">
        <f t="shared" si="12"/>
        <v>8.4210526315789469</v>
      </c>
      <c r="K104" s="115">
        <f t="shared" si="12"/>
        <v>10.299003322259136</v>
      </c>
      <c r="L104" s="115">
        <f t="shared" si="12"/>
        <v>11.281489594742606</v>
      </c>
      <c r="M104" s="115">
        <f t="shared" si="12"/>
        <v>13.846153846153847</v>
      </c>
      <c r="N104" s="115">
        <f t="shared" si="12"/>
        <v>8.791208791208792</v>
      </c>
      <c r="O104" s="115">
        <f t="shared" si="12"/>
        <v>13.698630136986301</v>
      </c>
      <c r="P104" s="115">
        <f t="shared" si="12"/>
        <v>14.534288638689866</v>
      </c>
      <c r="Q104" s="115">
        <f t="shared" si="12"/>
        <v>7.6923076923076925</v>
      </c>
      <c r="R104" s="115">
        <f t="shared" si="12"/>
        <v>7.0921985815602842</v>
      </c>
      <c r="S104" s="115">
        <f t="shared" si="12"/>
        <v>33.333333333333329</v>
      </c>
      <c r="T104" s="115">
        <f t="shared" si="12"/>
        <v>11.39240506329114</v>
      </c>
      <c r="U104" s="115">
        <f t="shared" si="12"/>
        <v>25</v>
      </c>
      <c r="V104" s="115">
        <f t="shared" si="12"/>
        <v>17.647058823529413</v>
      </c>
      <c r="W104" s="115">
        <f t="shared" si="12"/>
        <v>15.596330275229359</v>
      </c>
      <c r="X104" s="115">
        <f t="shared" si="12"/>
        <v>14.705882352941178</v>
      </c>
      <c r="Y104" s="115">
        <f t="shared" si="12"/>
        <v>13.468802917806435</v>
      </c>
      <c r="Z104" s="115">
        <f t="shared" si="12"/>
        <v>10.4</v>
      </c>
      <c r="AA104" s="115">
        <f t="shared" si="12"/>
        <v>13.983628922237381</v>
      </c>
      <c r="AB104" s="115">
        <f t="shared" si="12"/>
        <v>10.071942446043165</v>
      </c>
      <c r="AC104" s="115">
        <f t="shared" si="12"/>
        <v>15.384615384615385</v>
      </c>
      <c r="AD104" s="115">
        <f t="shared" si="12"/>
        <v>12.918128154675335</v>
      </c>
      <c r="AF104" s="53"/>
      <c r="AG104" s="53"/>
      <c r="AI104" s="53">
        <f t="shared" si="7"/>
        <v>0</v>
      </c>
      <c r="AJ104" s="53">
        <f t="shared" si="8"/>
        <v>33.333333333333329</v>
      </c>
    </row>
    <row r="105" spans="2:36" hidden="1" x14ac:dyDescent="0.25">
      <c r="B105" s="117" t="s">
        <v>59</v>
      </c>
      <c r="C105" s="111" t="s">
        <v>38</v>
      </c>
      <c r="D105" s="107">
        <v>2011</v>
      </c>
      <c r="E105" s="115">
        <f t="shared" ref="E105:R105" si="13">+E79/E91*100</f>
        <v>0</v>
      </c>
      <c r="F105" s="115">
        <f t="shared" si="13"/>
        <v>0</v>
      </c>
      <c r="G105" s="115">
        <f t="shared" si="13"/>
        <v>14.144736842105262</v>
      </c>
      <c r="H105" s="115">
        <f t="shared" si="13"/>
        <v>33.333333333333329</v>
      </c>
      <c r="I105" s="115">
        <f t="shared" si="13"/>
        <v>0</v>
      </c>
      <c r="J105" s="115">
        <f t="shared" si="13"/>
        <v>33.333333333333329</v>
      </c>
      <c r="K105" s="115">
        <f t="shared" si="13"/>
        <v>9.3023255813953494</v>
      </c>
      <c r="L105" s="115">
        <f t="shared" si="13"/>
        <v>14.035087719298245</v>
      </c>
      <c r="M105" s="115">
        <f t="shared" si="13"/>
        <v>16.981132075471699</v>
      </c>
      <c r="N105" s="115">
        <f t="shared" si="13"/>
        <v>0</v>
      </c>
      <c r="O105" s="115">
        <f t="shared" si="13"/>
        <v>25</v>
      </c>
      <c r="P105" s="115">
        <f t="shared" si="13"/>
        <v>18.27956989247312</v>
      </c>
      <c r="Q105" s="115">
        <f t="shared" si="13"/>
        <v>100</v>
      </c>
      <c r="R105" s="115">
        <f t="shared" si="13"/>
        <v>25.925925925925924</v>
      </c>
      <c r="S105" s="115">
        <v>0</v>
      </c>
      <c r="T105" s="115">
        <f t="shared" ref="T105:AD105" si="14">+T79/T91*100</f>
        <v>28.571428571428569</v>
      </c>
      <c r="U105" s="115">
        <f t="shared" si="14"/>
        <v>0</v>
      </c>
      <c r="V105" s="115">
        <f t="shared" si="14"/>
        <v>28.571428571428569</v>
      </c>
      <c r="W105" s="115">
        <f t="shared" si="14"/>
        <v>15.789473684210526</v>
      </c>
      <c r="X105" s="115">
        <f t="shared" si="14"/>
        <v>4</v>
      </c>
      <c r="Y105" s="115">
        <f t="shared" si="14"/>
        <v>14.461538461538462</v>
      </c>
      <c r="Z105" s="115">
        <f t="shared" si="14"/>
        <v>12.380952380952381</v>
      </c>
      <c r="AA105" s="115">
        <f t="shared" si="14"/>
        <v>17.880794701986755</v>
      </c>
      <c r="AB105" s="115">
        <f t="shared" si="14"/>
        <v>29.411764705882355</v>
      </c>
      <c r="AC105" s="115">
        <f t="shared" si="14"/>
        <v>9.0909090909090917</v>
      </c>
      <c r="AD105" s="115">
        <f t="shared" si="14"/>
        <v>15.680473372781064</v>
      </c>
      <c r="AF105" s="53"/>
      <c r="AG105" s="53"/>
      <c r="AI105" s="53">
        <f t="shared" si="7"/>
        <v>0</v>
      </c>
      <c r="AJ105" s="53">
        <f t="shared" si="8"/>
        <v>100</v>
      </c>
    </row>
    <row r="106" spans="2:36" hidden="1" x14ac:dyDescent="0.25">
      <c r="B106" s="117" t="s">
        <v>60</v>
      </c>
      <c r="C106" s="111" t="s">
        <v>38</v>
      </c>
      <c r="D106" s="107">
        <v>2011</v>
      </c>
      <c r="E106" s="115">
        <f t="shared" ref="E106:R106" si="15">+E80/E92*100</f>
        <v>5.8823529411764701</v>
      </c>
      <c r="F106" s="115">
        <f t="shared" si="15"/>
        <v>11.311053984575835</v>
      </c>
      <c r="G106" s="115">
        <f t="shared" si="15"/>
        <v>14.784151389710232</v>
      </c>
      <c r="H106" s="115">
        <f t="shared" si="15"/>
        <v>8.0733944954128454</v>
      </c>
      <c r="I106" s="115">
        <f t="shared" si="15"/>
        <v>5.2631578947368416</v>
      </c>
      <c r="J106" s="115">
        <f t="shared" si="15"/>
        <v>10.714285714285714</v>
      </c>
      <c r="K106" s="115">
        <f t="shared" si="15"/>
        <v>7.5396825396825395</v>
      </c>
      <c r="L106" s="115">
        <f t="shared" si="15"/>
        <v>11.413043478260869</v>
      </c>
      <c r="M106" s="115">
        <f t="shared" si="15"/>
        <v>11.673151750972762</v>
      </c>
      <c r="N106" s="115">
        <f t="shared" si="15"/>
        <v>1.9230769230769231</v>
      </c>
      <c r="O106" s="115">
        <f t="shared" si="15"/>
        <v>7.6923076923076925</v>
      </c>
      <c r="P106" s="115">
        <f t="shared" si="15"/>
        <v>17.738936407586465</v>
      </c>
      <c r="Q106" s="115">
        <f t="shared" si="15"/>
        <v>5.5555555555555554</v>
      </c>
      <c r="R106" s="115">
        <f t="shared" si="15"/>
        <v>6.557377049180328</v>
      </c>
      <c r="S106" s="115">
        <f>+S80/S92*100</f>
        <v>14.285714285714285</v>
      </c>
      <c r="T106" s="115">
        <f t="shared" ref="T106:AD106" si="16">+T80/T92*100</f>
        <v>8.6538461538461533</v>
      </c>
      <c r="U106" s="115">
        <f t="shared" si="16"/>
        <v>0</v>
      </c>
      <c r="V106" s="115">
        <f t="shared" si="16"/>
        <v>8.9285714285714288</v>
      </c>
      <c r="W106" s="115">
        <f t="shared" si="16"/>
        <v>12.727272727272727</v>
      </c>
      <c r="X106" s="115">
        <f t="shared" si="16"/>
        <v>12.244897959183673</v>
      </c>
      <c r="Y106" s="115">
        <f t="shared" si="16"/>
        <v>12.831188493565481</v>
      </c>
      <c r="Z106" s="115">
        <f t="shared" si="16"/>
        <v>9.386733416770964</v>
      </c>
      <c r="AA106" s="115">
        <f t="shared" si="16"/>
        <v>16.865079365079367</v>
      </c>
      <c r="AB106" s="115">
        <f t="shared" si="16"/>
        <v>7.240704500978473</v>
      </c>
      <c r="AC106" s="115">
        <f t="shared" si="16"/>
        <v>12.547528517110266</v>
      </c>
      <c r="AD106" s="115">
        <f t="shared" si="16"/>
        <v>13.731178339549663</v>
      </c>
      <c r="AF106" s="53"/>
      <c r="AG106" s="53"/>
      <c r="AI106" s="53">
        <f t="shared" si="7"/>
        <v>0</v>
      </c>
      <c r="AJ106" s="53">
        <f t="shared" si="8"/>
        <v>17.738936407586465</v>
      </c>
    </row>
    <row r="107" spans="2:36" hidden="1" x14ac:dyDescent="0.25">
      <c r="B107" s="117" t="s">
        <v>61</v>
      </c>
      <c r="C107" s="111" t="s">
        <v>38</v>
      </c>
      <c r="D107" s="107">
        <v>2011</v>
      </c>
      <c r="E107" s="115">
        <f t="shared" ref="E107:R107" si="17">+E81/E93*100</f>
        <v>7.6923076923076925</v>
      </c>
      <c r="F107" s="115">
        <f t="shared" si="17"/>
        <v>13.205537806176784</v>
      </c>
      <c r="G107" s="115">
        <f t="shared" si="17"/>
        <v>15.287475857970584</v>
      </c>
      <c r="H107" s="115">
        <f t="shared" si="17"/>
        <v>13.023255813953488</v>
      </c>
      <c r="I107" s="115">
        <f t="shared" si="17"/>
        <v>5.8631921824104234</v>
      </c>
      <c r="J107" s="115">
        <f t="shared" si="17"/>
        <v>10.852713178294573</v>
      </c>
      <c r="K107" s="115">
        <f t="shared" si="17"/>
        <v>8.4812623274161734</v>
      </c>
      <c r="L107" s="115">
        <f t="shared" si="17"/>
        <v>8.3902439024390247</v>
      </c>
      <c r="M107" s="115">
        <f t="shared" si="17"/>
        <v>5.1948051948051948</v>
      </c>
      <c r="N107" s="115">
        <f t="shared" si="17"/>
        <v>7.3863636363636367</v>
      </c>
      <c r="O107" s="115">
        <f t="shared" si="17"/>
        <v>6.0606060606060606</v>
      </c>
      <c r="P107" s="115">
        <f t="shared" si="17"/>
        <v>14.096692111959289</v>
      </c>
      <c r="Q107" s="115">
        <f t="shared" si="17"/>
        <v>4.7619047619047619</v>
      </c>
      <c r="R107" s="115">
        <f t="shared" si="17"/>
        <v>7.4074074074074066</v>
      </c>
      <c r="S107" s="115">
        <f>+S81/S93*100</f>
        <v>0</v>
      </c>
      <c r="T107" s="115">
        <f t="shared" ref="T107:AD107" si="18">+T81/T93*100</f>
        <v>5.4945054945054945</v>
      </c>
      <c r="U107" s="115">
        <f t="shared" si="18"/>
        <v>0</v>
      </c>
      <c r="V107" s="115">
        <f t="shared" si="18"/>
        <v>9.5238095238095237</v>
      </c>
      <c r="W107" s="115">
        <f t="shared" si="18"/>
        <v>6.6964285714285712</v>
      </c>
      <c r="X107" s="115">
        <f t="shared" si="18"/>
        <v>7.8125</v>
      </c>
      <c r="Y107" s="115">
        <f t="shared" si="18"/>
        <v>14.965814130159535</v>
      </c>
      <c r="Z107" s="115">
        <f t="shared" si="18"/>
        <v>8.3717357910906305</v>
      </c>
      <c r="AA107" s="115">
        <f t="shared" si="18"/>
        <v>11.379310344827587</v>
      </c>
      <c r="AB107" s="115">
        <f t="shared" si="18"/>
        <v>6.2381852551984878</v>
      </c>
      <c r="AC107" s="115">
        <f t="shared" si="18"/>
        <v>6.9444444444444446</v>
      </c>
      <c r="AD107" s="115">
        <f t="shared" si="18"/>
        <v>12.539559744004499</v>
      </c>
      <c r="AF107" s="53"/>
      <c r="AG107" s="53"/>
      <c r="AI107" s="53">
        <f t="shared" si="7"/>
        <v>0</v>
      </c>
      <c r="AJ107" s="53">
        <f t="shared" si="8"/>
        <v>15.287475857970584</v>
      </c>
    </row>
    <row r="108" spans="2:36" hidden="1" x14ac:dyDescent="0.25">
      <c r="B108" s="117" t="s">
        <v>62</v>
      </c>
      <c r="C108" s="111" t="s">
        <v>38</v>
      </c>
      <c r="D108" s="107">
        <v>2011</v>
      </c>
      <c r="E108" s="115">
        <f t="shared" ref="E108:R108" si="19">+E82/E94*100</f>
        <v>20</v>
      </c>
      <c r="F108" s="115">
        <f t="shared" si="19"/>
        <v>16.597853014037987</v>
      </c>
      <c r="G108" s="115">
        <f t="shared" si="19"/>
        <v>18.204762427301656</v>
      </c>
      <c r="H108" s="115">
        <f t="shared" si="19"/>
        <v>18.518518518518519</v>
      </c>
      <c r="I108" s="115">
        <f t="shared" si="19"/>
        <v>7.8947368421052628</v>
      </c>
      <c r="J108" s="115">
        <f t="shared" si="19"/>
        <v>13.636363636363635</v>
      </c>
      <c r="K108" s="115">
        <f t="shared" si="19"/>
        <v>12.649945474372956</v>
      </c>
      <c r="L108" s="115">
        <f t="shared" si="19"/>
        <v>17.265556529360211</v>
      </c>
      <c r="M108" s="115">
        <f t="shared" si="19"/>
        <v>15.58139534883721</v>
      </c>
      <c r="N108" s="115">
        <f t="shared" si="19"/>
        <v>11.627906976744185</v>
      </c>
      <c r="O108" s="115">
        <f t="shared" si="19"/>
        <v>21.794871794871796</v>
      </c>
      <c r="P108" s="115">
        <f t="shared" si="19"/>
        <v>18.784886217260627</v>
      </c>
      <c r="Q108" s="115">
        <f t="shared" si="19"/>
        <v>10.9375</v>
      </c>
      <c r="R108" s="115">
        <f t="shared" si="19"/>
        <v>11.209439528023598</v>
      </c>
      <c r="S108" s="115">
        <f>+S82/S94*100</f>
        <v>36.363636363636367</v>
      </c>
      <c r="T108" s="115">
        <f t="shared" ref="T108:AD108" si="20">+T82/T94*100</f>
        <v>11.413043478260869</v>
      </c>
      <c r="U108" s="115">
        <f t="shared" si="20"/>
        <v>0</v>
      </c>
      <c r="V108" s="115">
        <f t="shared" si="20"/>
        <v>15.942028985507244</v>
      </c>
      <c r="W108" s="115">
        <f t="shared" si="20"/>
        <v>18.181818181818183</v>
      </c>
      <c r="X108" s="115">
        <f t="shared" si="20"/>
        <v>8.3333333333333321</v>
      </c>
      <c r="Y108" s="115">
        <f t="shared" si="20"/>
        <v>18.033713155664373</v>
      </c>
      <c r="Z108" s="115">
        <f t="shared" si="20"/>
        <v>14.626990779547361</v>
      </c>
      <c r="AA108" s="115">
        <f t="shared" si="20"/>
        <v>18.45011424219345</v>
      </c>
      <c r="AB108" s="115">
        <f t="shared" si="20"/>
        <v>11.911764705882351</v>
      </c>
      <c r="AC108" s="115">
        <f t="shared" si="20"/>
        <v>15.270935960591133</v>
      </c>
      <c r="AD108" s="115">
        <f t="shared" si="20"/>
        <v>17.476489028213166</v>
      </c>
      <c r="AF108" s="53"/>
      <c r="AG108" s="53"/>
      <c r="AI108" s="53">
        <f t="shared" si="7"/>
        <v>0</v>
      </c>
      <c r="AJ108" s="53">
        <f t="shared" si="8"/>
        <v>36.363636363636367</v>
      </c>
    </row>
    <row r="109" spans="2:36" hidden="1" x14ac:dyDescent="0.25">
      <c r="B109" s="117" t="s">
        <v>63</v>
      </c>
      <c r="C109" s="111" t="s">
        <v>38</v>
      </c>
      <c r="D109" s="107">
        <v>2011</v>
      </c>
      <c r="E109" s="115">
        <v>0</v>
      </c>
      <c r="F109" s="115">
        <v>1</v>
      </c>
      <c r="G109" s="115">
        <v>2</v>
      </c>
      <c r="H109" s="115">
        <v>3</v>
      </c>
      <c r="I109" s="115">
        <v>4</v>
      </c>
      <c r="J109" s="115">
        <v>5</v>
      </c>
      <c r="K109" s="115">
        <v>6</v>
      </c>
      <c r="L109" s="115">
        <v>7</v>
      </c>
      <c r="M109" s="115">
        <v>8</v>
      </c>
      <c r="N109" s="115">
        <v>9</v>
      </c>
      <c r="O109" s="115">
        <v>10</v>
      </c>
      <c r="P109" s="115">
        <v>11</v>
      </c>
      <c r="Q109" s="115">
        <v>12</v>
      </c>
      <c r="R109" s="115">
        <v>13</v>
      </c>
      <c r="S109" s="115">
        <v>14</v>
      </c>
      <c r="T109" s="115">
        <v>15</v>
      </c>
      <c r="U109" s="115">
        <v>16</v>
      </c>
      <c r="V109" s="115">
        <v>17</v>
      </c>
      <c r="W109" s="115">
        <v>18</v>
      </c>
      <c r="X109" s="115">
        <v>19</v>
      </c>
      <c r="Y109" s="115">
        <v>20</v>
      </c>
      <c r="Z109" s="115">
        <v>21</v>
      </c>
      <c r="AA109" s="115">
        <v>22</v>
      </c>
      <c r="AB109" s="115">
        <v>23</v>
      </c>
      <c r="AC109" s="115">
        <v>24</v>
      </c>
      <c r="AD109" s="115">
        <v>25</v>
      </c>
      <c r="AF109" s="53"/>
      <c r="AG109" s="53"/>
      <c r="AI109" s="53">
        <f t="shared" si="7"/>
        <v>0</v>
      </c>
      <c r="AJ109" s="53">
        <f t="shared" si="8"/>
        <v>25</v>
      </c>
    </row>
    <row r="110" spans="2:36" hidden="1" x14ac:dyDescent="0.25">
      <c r="B110" s="117" t="s">
        <v>64</v>
      </c>
      <c r="C110" s="111" t="s">
        <v>38</v>
      </c>
      <c r="D110" s="107">
        <v>2011</v>
      </c>
      <c r="E110" s="115">
        <f t="shared" ref="E110:AD110" si="21">+E84/E96*100</f>
        <v>0</v>
      </c>
      <c r="F110" s="115">
        <f t="shared" si="21"/>
        <v>40.975609756097562</v>
      </c>
      <c r="G110" s="115">
        <f t="shared" si="21"/>
        <v>45.901639344262293</v>
      </c>
      <c r="H110" s="115">
        <f t="shared" si="21"/>
        <v>44.61538461538462</v>
      </c>
      <c r="I110" s="115">
        <f t="shared" si="21"/>
        <v>30.76923076923077</v>
      </c>
      <c r="J110" s="115">
        <f t="shared" si="21"/>
        <v>48.251748251748253</v>
      </c>
      <c r="K110" s="115">
        <f t="shared" si="21"/>
        <v>24.913494809688579</v>
      </c>
      <c r="L110" s="115">
        <f t="shared" si="21"/>
        <v>41.509433962264154</v>
      </c>
      <c r="M110" s="115">
        <f t="shared" si="21"/>
        <v>38.524590163934427</v>
      </c>
      <c r="N110" s="115">
        <f t="shared" si="21"/>
        <v>50</v>
      </c>
      <c r="O110" s="115">
        <f t="shared" si="21"/>
        <v>11.111111111111111</v>
      </c>
      <c r="P110" s="115">
        <f t="shared" si="21"/>
        <v>36.043360433604335</v>
      </c>
      <c r="Q110" s="115">
        <f t="shared" si="21"/>
        <v>50</v>
      </c>
      <c r="R110" s="115">
        <f t="shared" si="21"/>
        <v>22.535211267605636</v>
      </c>
      <c r="S110" s="115">
        <f t="shared" si="21"/>
        <v>44.186046511627907</v>
      </c>
      <c r="T110" s="115">
        <f t="shared" si="21"/>
        <v>33.211678832116789</v>
      </c>
      <c r="U110" s="115">
        <f t="shared" si="21"/>
        <v>59.259259259259252</v>
      </c>
      <c r="V110" s="115">
        <f t="shared" si="21"/>
        <v>58.252427184466015</v>
      </c>
      <c r="W110" s="115">
        <f t="shared" si="21"/>
        <v>36.444444444444443</v>
      </c>
      <c r="X110" s="115">
        <f t="shared" si="21"/>
        <v>40</v>
      </c>
      <c r="Y110" s="115">
        <f t="shared" si="21"/>
        <v>45.244956772334291</v>
      </c>
      <c r="Z110" s="115">
        <f t="shared" si="21"/>
        <v>34.142114384748702</v>
      </c>
      <c r="AA110" s="115">
        <f t="shared" si="21"/>
        <v>36.363636363636367</v>
      </c>
      <c r="AB110" s="115">
        <f t="shared" si="21"/>
        <v>39.163498098859314</v>
      </c>
      <c r="AC110" s="115">
        <f t="shared" si="21"/>
        <v>36.595744680851062</v>
      </c>
      <c r="AD110" s="115">
        <f t="shared" si="21"/>
        <v>39.68590831918506</v>
      </c>
      <c r="AF110" s="53"/>
      <c r="AG110" s="53"/>
      <c r="AI110" s="53">
        <f t="shared" si="7"/>
        <v>0</v>
      </c>
      <c r="AJ110" s="53">
        <f t="shared" si="8"/>
        <v>59.259259259259252</v>
      </c>
    </row>
    <row r="111" spans="2:36" hidden="1" x14ac:dyDescent="0.25">
      <c r="B111" s="118" t="s">
        <v>65</v>
      </c>
      <c r="C111" s="112" t="s">
        <v>38</v>
      </c>
      <c r="D111" s="109">
        <v>2011</v>
      </c>
      <c r="E111" s="116">
        <f t="shared" ref="E111:AD111" si="22">+E85/E97*100</f>
        <v>33.333333333333329</v>
      </c>
      <c r="F111" s="116">
        <f t="shared" si="22"/>
        <v>19.692307692307693</v>
      </c>
      <c r="G111" s="116">
        <f t="shared" si="22"/>
        <v>20.344827586206897</v>
      </c>
      <c r="H111" s="116">
        <f t="shared" si="22"/>
        <v>16.091954022988507</v>
      </c>
      <c r="I111" s="116">
        <f t="shared" si="22"/>
        <v>11.688311688311687</v>
      </c>
      <c r="J111" s="116">
        <f t="shared" si="22"/>
        <v>13.20754716981132</v>
      </c>
      <c r="K111" s="116">
        <f t="shared" si="22"/>
        <v>10.714285714285714</v>
      </c>
      <c r="L111" s="116">
        <f t="shared" si="22"/>
        <v>11.895910780669144</v>
      </c>
      <c r="M111" s="116">
        <f t="shared" si="22"/>
        <v>12.562814070351758</v>
      </c>
      <c r="N111" s="116">
        <f t="shared" si="22"/>
        <v>17.241379310344829</v>
      </c>
      <c r="O111" s="116">
        <f t="shared" si="22"/>
        <v>8.695652173913043</v>
      </c>
      <c r="P111" s="116">
        <f t="shared" si="22"/>
        <v>23.485364193328795</v>
      </c>
      <c r="Q111" s="116">
        <f t="shared" si="22"/>
        <v>11.538461538461538</v>
      </c>
      <c r="R111" s="116">
        <f t="shared" si="22"/>
        <v>16.129032258064516</v>
      </c>
      <c r="S111" s="116">
        <f t="shared" si="22"/>
        <v>0</v>
      </c>
      <c r="T111" s="116">
        <f t="shared" si="22"/>
        <v>16.666666666666664</v>
      </c>
      <c r="U111" s="116">
        <f t="shared" si="22"/>
        <v>0</v>
      </c>
      <c r="V111" s="116">
        <f t="shared" si="22"/>
        <v>3.4482758620689653</v>
      </c>
      <c r="W111" s="116">
        <f t="shared" si="22"/>
        <v>13.636363636363635</v>
      </c>
      <c r="X111" s="116">
        <f t="shared" si="22"/>
        <v>5.4054054054054053</v>
      </c>
      <c r="Y111" s="116">
        <f t="shared" si="22"/>
        <v>20.125786163522015</v>
      </c>
      <c r="Z111" s="116">
        <f t="shared" si="22"/>
        <v>11.52073732718894</v>
      </c>
      <c r="AA111" s="116">
        <f t="shared" si="22"/>
        <v>21.841052029731276</v>
      </c>
      <c r="AB111" s="116">
        <f t="shared" si="22"/>
        <v>13.043478260869565</v>
      </c>
      <c r="AC111" s="116">
        <f t="shared" si="22"/>
        <v>11.564625850340136</v>
      </c>
      <c r="AD111" s="116">
        <f t="shared" si="22"/>
        <v>18.838268792710704</v>
      </c>
      <c r="AF111" s="53"/>
      <c r="AG111" s="53"/>
      <c r="AI111" s="53">
        <f t="shared" si="7"/>
        <v>0</v>
      </c>
      <c r="AJ111" s="53">
        <f t="shared" si="8"/>
        <v>33.333333333333329</v>
      </c>
    </row>
    <row r="112" spans="2:36" hidden="1" x14ac:dyDescent="0.25">
      <c r="B112" s="50"/>
      <c r="C112" s="54"/>
      <c r="D112" s="56"/>
      <c r="E112" s="53">
        <v>108</v>
      </c>
      <c r="F112" s="53">
        <f t="shared" ref="F112:F147" si="23">+F111+0.1</f>
        <v>19.792307692307695</v>
      </c>
      <c r="G112" s="53">
        <f t="shared" ref="G112:G147" si="24">+G111+0.1</f>
        <v>20.444827586206898</v>
      </c>
      <c r="H112" s="53">
        <f t="shared" ref="H112:H147" si="25">+H111+0.1</f>
        <v>16.191954022988508</v>
      </c>
      <c r="I112" s="53">
        <f t="shared" ref="I112:I147" si="26">+I111+0.1</f>
        <v>11.788311688311687</v>
      </c>
      <c r="J112" s="53">
        <f t="shared" ref="J112:J147" si="27">+J111+0.1</f>
        <v>13.30754716981132</v>
      </c>
      <c r="K112" s="53">
        <f t="shared" ref="K112:K147" si="28">+K111+0.1</f>
        <v>10.814285714285713</v>
      </c>
      <c r="L112" s="53">
        <f t="shared" ref="L112:L147" si="29">+L111+0.1</f>
        <v>11.995910780669144</v>
      </c>
      <c r="M112" s="53">
        <f t="shared" ref="M112:M147" si="30">+M111+0.1</f>
        <v>12.662814070351757</v>
      </c>
      <c r="N112" s="53">
        <f t="shared" ref="N112:N147" si="31">+N111+0.1</f>
        <v>17.341379310344831</v>
      </c>
      <c r="O112" s="53">
        <f t="shared" ref="O112:O147" si="32">+O111+0.1</f>
        <v>8.7956521739130427</v>
      </c>
      <c r="P112" s="53">
        <f t="shared" ref="P112:P147" si="33">+P111+0.1</f>
        <v>23.585364193328797</v>
      </c>
      <c r="Q112" s="53">
        <f t="shared" ref="Q112:Q147" si="34">+Q111+0.1</f>
        <v>11.638461538461538</v>
      </c>
      <c r="R112" s="53">
        <f t="shared" ref="R112:R147" si="35">+R111+0.1</f>
        <v>16.229032258064517</v>
      </c>
      <c r="S112" s="53">
        <f t="shared" ref="S112:S147" si="36">+S111+0.1</f>
        <v>0.1</v>
      </c>
      <c r="T112" s="53">
        <f t="shared" ref="T112:T147" si="37">+T111+0.1</f>
        <v>16.766666666666666</v>
      </c>
      <c r="U112" s="53">
        <f t="shared" ref="U112:U147" si="38">+U111+0.1</f>
        <v>0.1</v>
      </c>
      <c r="V112" s="53">
        <f t="shared" ref="V112:V147" si="39">+V111+0.1</f>
        <v>3.5482758620689654</v>
      </c>
      <c r="W112" s="53">
        <f t="shared" ref="W112:W147" si="40">+W111+0.1</f>
        <v>13.736363636363635</v>
      </c>
      <c r="X112" s="53">
        <f t="shared" ref="X112:X147" si="41">+X111+0.1</f>
        <v>5.5054054054054049</v>
      </c>
      <c r="Y112" s="53">
        <f t="shared" ref="Y112:Y147" si="42">+Y111+0.1</f>
        <v>20.225786163522017</v>
      </c>
      <c r="Z112" s="53">
        <f t="shared" ref="Z112:Z147" si="43">+Z111+0.1</f>
        <v>11.620737327188939</v>
      </c>
      <c r="AA112" s="53">
        <f t="shared" ref="AA112:AA147" si="44">+AA111+0.1</f>
        <v>21.941052029731278</v>
      </c>
      <c r="AB112" s="53">
        <f t="shared" ref="AB112:AB147" si="45">+AB111+0.1</f>
        <v>13.143478260869564</v>
      </c>
      <c r="AC112" s="53">
        <f t="shared" ref="AC112:AC147" si="46">+AC111+0.1</f>
        <v>11.664625850340135</v>
      </c>
      <c r="AD112" s="53">
        <f t="shared" ref="AD112:AD147" si="47">+AD111+0.1</f>
        <v>18.938268792710705</v>
      </c>
      <c r="AF112" s="53"/>
      <c r="AG112" s="53"/>
      <c r="AI112" s="53">
        <f t="shared" si="7"/>
        <v>0.1</v>
      </c>
      <c r="AJ112" s="53">
        <f t="shared" si="8"/>
        <v>108</v>
      </c>
    </row>
    <row r="113" spans="2:36" hidden="1" x14ac:dyDescent="0.25">
      <c r="B113" s="50"/>
      <c r="C113" s="54"/>
      <c r="D113" s="56"/>
      <c r="E113" s="53">
        <v>109</v>
      </c>
      <c r="F113" s="53">
        <f t="shared" si="23"/>
        <v>19.892307692307696</v>
      </c>
      <c r="G113" s="53">
        <f t="shared" si="24"/>
        <v>20.5448275862069</v>
      </c>
      <c r="H113" s="53">
        <f t="shared" si="25"/>
        <v>16.291954022988509</v>
      </c>
      <c r="I113" s="53">
        <f t="shared" si="26"/>
        <v>11.888311688311687</v>
      </c>
      <c r="J113" s="53">
        <f t="shared" si="27"/>
        <v>13.40754716981132</v>
      </c>
      <c r="K113" s="53">
        <f t="shared" si="28"/>
        <v>10.914285714285713</v>
      </c>
      <c r="L113" s="53">
        <f t="shared" si="29"/>
        <v>12.095910780669143</v>
      </c>
      <c r="M113" s="53">
        <f t="shared" si="30"/>
        <v>12.762814070351757</v>
      </c>
      <c r="N113" s="53">
        <f t="shared" si="31"/>
        <v>17.441379310344832</v>
      </c>
      <c r="O113" s="53">
        <f t="shared" si="32"/>
        <v>8.8956521739130423</v>
      </c>
      <c r="P113" s="53">
        <f t="shared" si="33"/>
        <v>23.685364193328798</v>
      </c>
      <c r="Q113" s="53">
        <f t="shared" si="34"/>
        <v>11.738461538461538</v>
      </c>
      <c r="R113" s="53">
        <f t="shared" si="35"/>
        <v>16.329032258064519</v>
      </c>
      <c r="S113" s="53">
        <f t="shared" si="36"/>
        <v>0.2</v>
      </c>
      <c r="T113" s="53">
        <f t="shared" si="37"/>
        <v>16.866666666666667</v>
      </c>
      <c r="U113" s="53">
        <f t="shared" si="38"/>
        <v>0.2</v>
      </c>
      <c r="V113" s="53">
        <f t="shared" si="39"/>
        <v>3.6482758620689655</v>
      </c>
      <c r="W113" s="53">
        <f t="shared" si="40"/>
        <v>13.836363636363634</v>
      </c>
      <c r="X113" s="53">
        <f t="shared" si="41"/>
        <v>5.6054054054054046</v>
      </c>
      <c r="Y113" s="53">
        <f t="shared" si="42"/>
        <v>20.325786163522018</v>
      </c>
      <c r="Z113" s="53">
        <f t="shared" si="43"/>
        <v>11.720737327188939</v>
      </c>
      <c r="AA113" s="53">
        <f t="shared" si="44"/>
        <v>22.041052029731279</v>
      </c>
      <c r="AB113" s="53">
        <f t="shared" si="45"/>
        <v>13.243478260869564</v>
      </c>
      <c r="AC113" s="53">
        <f t="shared" si="46"/>
        <v>11.764625850340135</v>
      </c>
      <c r="AD113" s="53">
        <f t="shared" si="47"/>
        <v>19.038268792710706</v>
      </c>
      <c r="AF113" s="53"/>
      <c r="AG113" s="53"/>
      <c r="AI113" s="53">
        <f t="shared" si="7"/>
        <v>0.2</v>
      </c>
      <c r="AJ113" s="53">
        <f t="shared" si="8"/>
        <v>109</v>
      </c>
    </row>
    <row r="114" spans="2:36" hidden="1" x14ac:dyDescent="0.25">
      <c r="B114" s="50"/>
      <c r="C114" s="54"/>
      <c r="D114" s="56"/>
      <c r="E114" s="53">
        <v>110</v>
      </c>
      <c r="F114" s="53">
        <f t="shared" si="23"/>
        <v>19.992307692307698</v>
      </c>
      <c r="G114" s="53">
        <f t="shared" si="24"/>
        <v>20.644827586206901</v>
      </c>
      <c r="H114" s="53">
        <f t="shared" si="25"/>
        <v>16.391954022988511</v>
      </c>
      <c r="I114" s="53">
        <f t="shared" si="26"/>
        <v>11.988311688311686</v>
      </c>
      <c r="J114" s="53">
        <f t="shared" si="27"/>
        <v>13.507547169811319</v>
      </c>
      <c r="K114" s="53">
        <f t="shared" si="28"/>
        <v>11.014285714285712</v>
      </c>
      <c r="L114" s="53">
        <f t="shared" si="29"/>
        <v>12.195910780669143</v>
      </c>
      <c r="M114" s="53">
        <f t="shared" si="30"/>
        <v>12.862814070351757</v>
      </c>
      <c r="N114" s="53">
        <f t="shared" si="31"/>
        <v>17.541379310344833</v>
      </c>
      <c r="O114" s="53">
        <f t="shared" si="32"/>
        <v>8.9956521739130419</v>
      </c>
      <c r="P114" s="53">
        <f t="shared" si="33"/>
        <v>23.7853641933288</v>
      </c>
      <c r="Q114" s="53">
        <f t="shared" si="34"/>
        <v>11.838461538461537</v>
      </c>
      <c r="R114" s="53">
        <f t="shared" si="35"/>
        <v>16.42903225806452</v>
      </c>
      <c r="S114" s="53">
        <f t="shared" si="36"/>
        <v>0.30000000000000004</v>
      </c>
      <c r="T114" s="53">
        <f t="shared" si="37"/>
        <v>16.966666666666669</v>
      </c>
      <c r="U114" s="53">
        <f t="shared" si="38"/>
        <v>0.30000000000000004</v>
      </c>
      <c r="V114" s="53">
        <f t="shared" si="39"/>
        <v>3.7482758620689656</v>
      </c>
      <c r="W114" s="53">
        <f t="shared" si="40"/>
        <v>13.936363636363634</v>
      </c>
      <c r="X114" s="53">
        <f t="shared" si="41"/>
        <v>5.7054054054054042</v>
      </c>
      <c r="Y114" s="53">
        <f t="shared" si="42"/>
        <v>20.425786163522019</v>
      </c>
      <c r="Z114" s="53">
        <f t="shared" si="43"/>
        <v>11.820737327188938</v>
      </c>
      <c r="AA114" s="53">
        <f t="shared" si="44"/>
        <v>22.141052029731281</v>
      </c>
      <c r="AB114" s="53">
        <f t="shared" si="45"/>
        <v>13.343478260869563</v>
      </c>
      <c r="AC114" s="53">
        <f t="shared" si="46"/>
        <v>11.864625850340135</v>
      </c>
      <c r="AD114" s="53">
        <f t="shared" si="47"/>
        <v>19.138268792710708</v>
      </c>
      <c r="AF114" s="53"/>
      <c r="AG114" s="53"/>
      <c r="AI114" s="53">
        <f t="shared" si="7"/>
        <v>0.30000000000000004</v>
      </c>
      <c r="AJ114" s="53">
        <f t="shared" si="8"/>
        <v>110</v>
      </c>
    </row>
    <row r="115" spans="2:36" hidden="1" x14ac:dyDescent="0.25">
      <c r="B115" s="50"/>
      <c r="C115" s="51"/>
      <c r="D115" s="51"/>
      <c r="E115" s="53">
        <v>111</v>
      </c>
      <c r="F115" s="53">
        <f t="shared" si="23"/>
        <v>20.092307692307699</v>
      </c>
      <c r="G115" s="53">
        <f t="shared" si="24"/>
        <v>20.744827586206902</v>
      </c>
      <c r="H115" s="53">
        <f t="shared" si="25"/>
        <v>16.491954022988512</v>
      </c>
      <c r="I115" s="53">
        <f t="shared" si="26"/>
        <v>12.088311688311686</v>
      </c>
      <c r="J115" s="53">
        <f t="shared" si="27"/>
        <v>13.607547169811319</v>
      </c>
      <c r="K115" s="53">
        <f t="shared" si="28"/>
        <v>11.114285714285712</v>
      </c>
      <c r="L115" s="53">
        <f t="shared" si="29"/>
        <v>12.295910780669143</v>
      </c>
      <c r="M115" s="53">
        <f t="shared" si="30"/>
        <v>12.962814070351756</v>
      </c>
      <c r="N115" s="53">
        <f t="shared" si="31"/>
        <v>17.641379310344835</v>
      </c>
      <c r="O115" s="53">
        <f t="shared" si="32"/>
        <v>9.0956521739130416</v>
      </c>
      <c r="P115" s="53">
        <f t="shared" si="33"/>
        <v>23.885364193328801</v>
      </c>
      <c r="Q115" s="53">
        <f t="shared" si="34"/>
        <v>11.938461538461537</v>
      </c>
      <c r="R115" s="53">
        <f t="shared" si="35"/>
        <v>16.529032258064522</v>
      </c>
      <c r="S115" s="53">
        <f t="shared" si="36"/>
        <v>0.4</v>
      </c>
      <c r="T115" s="53">
        <f t="shared" si="37"/>
        <v>17.06666666666667</v>
      </c>
      <c r="U115" s="53">
        <f t="shared" si="38"/>
        <v>0.4</v>
      </c>
      <c r="V115" s="53">
        <f t="shared" si="39"/>
        <v>3.8482758620689657</v>
      </c>
      <c r="W115" s="53">
        <f t="shared" si="40"/>
        <v>14.036363636363633</v>
      </c>
      <c r="X115" s="53">
        <f t="shared" si="41"/>
        <v>5.8054054054054038</v>
      </c>
      <c r="Y115" s="53">
        <f t="shared" si="42"/>
        <v>20.525786163522021</v>
      </c>
      <c r="Z115" s="53">
        <f t="shared" si="43"/>
        <v>11.920737327188938</v>
      </c>
      <c r="AA115" s="53">
        <f t="shared" si="44"/>
        <v>22.241052029731282</v>
      </c>
      <c r="AB115" s="53">
        <f t="shared" si="45"/>
        <v>13.443478260869563</v>
      </c>
      <c r="AC115" s="53">
        <f t="shared" si="46"/>
        <v>11.964625850340134</v>
      </c>
      <c r="AD115" s="53">
        <f t="shared" si="47"/>
        <v>19.238268792710709</v>
      </c>
      <c r="AF115" s="53"/>
      <c r="AG115" s="53"/>
      <c r="AI115" s="53">
        <f t="shared" si="7"/>
        <v>0.4</v>
      </c>
      <c r="AJ115" s="53">
        <f t="shared" si="8"/>
        <v>111</v>
      </c>
    </row>
    <row r="116" spans="2:36" hidden="1" x14ac:dyDescent="0.25">
      <c r="B116" s="50"/>
      <c r="C116" s="52"/>
      <c r="D116" s="52"/>
      <c r="E116" s="53">
        <v>112</v>
      </c>
      <c r="F116" s="53">
        <f t="shared" si="23"/>
        <v>20.192307692307701</v>
      </c>
      <c r="G116" s="53">
        <f t="shared" si="24"/>
        <v>20.844827586206904</v>
      </c>
      <c r="H116" s="53">
        <f t="shared" si="25"/>
        <v>16.591954022988514</v>
      </c>
      <c r="I116" s="53">
        <f t="shared" si="26"/>
        <v>12.188311688311686</v>
      </c>
      <c r="J116" s="53">
        <f t="shared" si="27"/>
        <v>13.707547169811319</v>
      </c>
      <c r="K116" s="53">
        <f t="shared" si="28"/>
        <v>11.214285714285712</v>
      </c>
      <c r="L116" s="53">
        <f t="shared" si="29"/>
        <v>12.395910780669142</v>
      </c>
      <c r="M116" s="53">
        <f t="shared" si="30"/>
        <v>13.062814070351756</v>
      </c>
      <c r="N116" s="53">
        <f t="shared" si="31"/>
        <v>17.741379310344836</v>
      </c>
      <c r="O116" s="53">
        <f t="shared" si="32"/>
        <v>9.1956521739130412</v>
      </c>
      <c r="P116" s="53">
        <f t="shared" si="33"/>
        <v>23.985364193328802</v>
      </c>
      <c r="Q116" s="53">
        <f t="shared" si="34"/>
        <v>12.038461538461537</v>
      </c>
      <c r="R116" s="53">
        <f t="shared" si="35"/>
        <v>16.629032258064523</v>
      </c>
      <c r="S116" s="53">
        <f t="shared" si="36"/>
        <v>0.5</v>
      </c>
      <c r="T116" s="53">
        <f t="shared" si="37"/>
        <v>17.166666666666671</v>
      </c>
      <c r="U116" s="53">
        <f t="shared" si="38"/>
        <v>0.5</v>
      </c>
      <c r="V116" s="53">
        <f t="shared" si="39"/>
        <v>3.9482758620689657</v>
      </c>
      <c r="W116" s="53">
        <f t="shared" si="40"/>
        <v>14.136363636363633</v>
      </c>
      <c r="X116" s="53">
        <f t="shared" si="41"/>
        <v>5.9054054054054035</v>
      </c>
      <c r="Y116" s="53">
        <f t="shared" si="42"/>
        <v>20.625786163522022</v>
      </c>
      <c r="Z116" s="53">
        <f t="shared" si="43"/>
        <v>12.020737327188938</v>
      </c>
      <c r="AA116" s="53">
        <f t="shared" si="44"/>
        <v>22.341052029731284</v>
      </c>
      <c r="AB116" s="53">
        <f t="shared" si="45"/>
        <v>13.543478260869563</v>
      </c>
      <c r="AC116" s="53">
        <f t="shared" si="46"/>
        <v>12.064625850340134</v>
      </c>
      <c r="AD116" s="53">
        <f t="shared" si="47"/>
        <v>19.338268792710711</v>
      </c>
      <c r="AF116" s="53"/>
      <c r="AG116" s="53"/>
      <c r="AI116" s="53">
        <f t="shared" si="7"/>
        <v>0.5</v>
      </c>
      <c r="AJ116" s="53">
        <f t="shared" si="8"/>
        <v>112</v>
      </c>
    </row>
    <row r="117" spans="2:36" hidden="1" x14ac:dyDescent="0.25">
      <c r="B117" s="50"/>
      <c r="C117" s="54"/>
      <c r="D117" s="54"/>
      <c r="E117" s="53">
        <v>113</v>
      </c>
      <c r="F117" s="53">
        <f t="shared" si="23"/>
        <v>20.292307692307702</v>
      </c>
      <c r="G117" s="53">
        <f t="shared" si="24"/>
        <v>20.944827586206905</v>
      </c>
      <c r="H117" s="53">
        <f t="shared" si="25"/>
        <v>16.691954022988515</v>
      </c>
      <c r="I117" s="53">
        <f t="shared" si="26"/>
        <v>12.288311688311685</v>
      </c>
      <c r="J117" s="53">
        <f t="shared" si="27"/>
        <v>13.807547169811318</v>
      </c>
      <c r="K117" s="53">
        <f t="shared" si="28"/>
        <v>11.314285714285711</v>
      </c>
      <c r="L117" s="53">
        <f t="shared" si="29"/>
        <v>12.495910780669142</v>
      </c>
      <c r="M117" s="53">
        <f t="shared" si="30"/>
        <v>13.162814070351756</v>
      </c>
      <c r="N117" s="53">
        <f t="shared" si="31"/>
        <v>17.841379310344838</v>
      </c>
      <c r="O117" s="53">
        <f t="shared" si="32"/>
        <v>9.2956521739130409</v>
      </c>
      <c r="P117" s="53">
        <f t="shared" si="33"/>
        <v>24.085364193328804</v>
      </c>
      <c r="Q117" s="53">
        <f t="shared" si="34"/>
        <v>12.138461538461536</v>
      </c>
      <c r="R117" s="53">
        <f t="shared" si="35"/>
        <v>16.729032258064525</v>
      </c>
      <c r="S117" s="53">
        <f t="shared" si="36"/>
        <v>0.6</v>
      </c>
      <c r="T117" s="53">
        <f t="shared" si="37"/>
        <v>17.266666666666673</v>
      </c>
      <c r="U117" s="53">
        <f t="shared" si="38"/>
        <v>0.6</v>
      </c>
      <c r="V117" s="53">
        <f t="shared" si="39"/>
        <v>4.0482758620689658</v>
      </c>
      <c r="W117" s="53">
        <f t="shared" si="40"/>
        <v>14.236363636363633</v>
      </c>
      <c r="X117" s="53">
        <f t="shared" si="41"/>
        <v>6.0054054054054031</v>
      </c>
      <c r="Y117" s="53">
        <f t="shared" si="42"/>
        <v>20.725786163522024</v>
      </c>
      <c r="Z117" s="53">
        <f t="shared" si="43"/>
        <v>12.120737327188937</v>
      </c>
      <c r="AA117" s="53">
        <f t="shared" si="44"/>
        <v>22.441052029731285</v>
      </c>
      <c r="AB117" s="53">
        <f t="shared" si="45"/>
        <v>13.643478260869562</v>
      </c>
      <c r="AC117" s="53">
        <f t="shared" si="46"/>
        <v>12.164625850340133</v>
      </c>
      <c r="AD117" s="53">
        <f t="shared" si="47"/>
        <v>19.438268792710712</v>
      </c>
      <c r="AF117" s="53"/>
      <c r="AG117" s="53"/>
      <c r="AI117" s="53">
        <f t="shared" si="7"/>
        <v>0.6</v>
      </c>
      <c r="AJ117" s="53">
        <f t="shared" si="8"/>
        <v>113</v>
      </c>
    </row>
    <row r="118" spans="2:36" hidden="1" x14ac:dyDescent="0.25">
      <c r="B118" s="50"/>
      <c r="C118" s="54"/>
      <c r="D118" s="54"/>
      <c r="E118" s="53">
        <v>114</v>
      </c>
      <c r="F118" s="53">
        <f t="shared" si="23"/>
        <v>20.392307692307703</v>
      </c>
      <c r="G118" s="53">
        <f t="shared" si="24"/>
        <v>21.044827586206907</v>
      </c>
      <c r="H118" s="53">
        <f t="shared" si="25"/>
        <v>16.791954022988516</v>
      </c>
      <c r="I118" s="53">
        <f t="shared" si="26"/>
        <v>12.388311688311685</v>
      </c>
      <c r="J118" s="53">
        <f t="shared" si="27"/>
        <v>13.907547169811318</v>
      </c>
      <c r="K118" s="53">
        <f t="shared" si="28"/>
        <v>11.414285714285711</v>
      </c>
      <c r="L118" s="53">
        <f t="shared" si="29"/>
        <v>12.595910780669142</v>
      </c>
      <c r="M118" s="53">
        <f t="shared" si="30"/>
        <v>13.262814070351755</v>
      </c>
      <c r="N118" s="53">
        <f t="shared" si="31"/>
        <v>17.941379310344839</v>
      </c>
      <c r="O118" s="53">
        <f t="shared" si="32"/>
        <v>9.3956521739130405</v>
      </c>
      <c r="P118" s="53">
        <f t="shared" si="33"/>
        <v>24.185364193328805</v>
      </c>
      <c r="Q118" s="53">
        <f t="shared" si="34"/>
        <v>12.238461538461536</v>
      </c>
      <c r="R118" s="53">
        <f t="shared" si="35"/>
        <v>16.829032258064526</v>
      </c>
      <c r="S118" s="53">
        <f t="shared" si="36"/>
        <v>0.7</v>
      </c>
      <c r="T118" s="53">
        <f t="shared" si="37"/>
        <v>17.366666666666674</v>
      </c>
      <c r="U118" s="53">
        <f t="shared" si="38"/>
        <v>0.7</v>
      </c>
      <c r="V118" s="53">
        <f t="shared" si="39"/>
        <v>4.1482758620689655</v>
      </c>
      <c r="W118" s="53">
        <f t="shared" si="40"/>
        <v>14.336363636363632</v>
      </c>
      <c r="X118" s="53">
        <f t="shared" si="41"/>
        <v>6.1054054054054028</v>
      </c>
      <c r="Y118" s="53">
        <f t="shared" si="42"/>
        <v>20.825786163522025</v>
      </c>
      <c r="Z118" s="53">
        <f t="shared" si="43"/>
        <v>12.220737327188937</v>
      </c>
      <c r="AA118" s="53">
        <f t="shared" si="44"/>
        <v>22.541052029731286</v>
      </c>
      <c r="AB118" s="53">
        <f t="shared" si="45"/>
        <v>13.743478260869562</v>
      </c>
      <c r="AC118" s="53">
        <f t="shared" si="46"/>
        <v>12.264625850340133</v>
      </c>
      <c r="AD118" s="53">
        <f t="shared" si="47"/>
        <v>19.538268792710713</v>
      </c>
      <c r="AF118" s="53"/>
      <c r="AG118" s="53"/>
      <c r="AI118" s="53">
        <f t="shared" si="7"/>
        <v>0.7</v>
      </c>
      <c r="AJ118" s="53">
        <f t="shared" si="8"/>
        <v>114</v>
      </c>
    </row>
    <row r="119" spans="2:36" hidden="1" x14ac:dyDescent="0.25">
      <c r="B119" s="50"/>
      <c r="C119" s="54"/>
      <c r="D119" s="54"/>
      <c r="E119" s="53">
        <v>115</v>
      </c>
      <c r="F119" s="53">
        <f t="shared" si="23"/>
        <v>20.492307692307705</v>
      </c>
      <c r="G119" s="53">
        <f t="shared" si="24"/>
        <v>21.144827586206908</v>
      </c>
      <c r="H119" s="53">
        <f t="shared" si="25"/>
        <v>16.891954022988518</v>
      </c>
      <c r="I119" s="53">
        <f t="shared" si="26"/>
        <v>12.488311688311684</v>
      </c>
      <c r="J119" s="53">
        <f t="shared" si="27"/>
        <v>14.007547169811318</v>
      </c>
      <c r="K119" s="53">
        <f t="shared" si="28"/>
        <v>11.514285714285711</v>
      </c>
      <c r="L119" s="53">
        <f t="shared" si="29"/>
        <v>12.695910780669141</v>
      </c>
      <c r="M119" s="53">
        <f t="shared" si="30"/>
        <v>13.362814070351755</v>
      </c>
      <c r="N119" s="53">
        <f t="shared" si="31"/>
        <v>18.041379310344841</v>
      </c>
      <c r="O119" s="53">
        <f t="shared" si="32"/>
        <v>9.4956521739130402</v>
      </c>
      <c r="P119" s="53">
        <f t="shared" si="33"/>
        <v>24.285364193328807</v>
      </c>
      <c r="Q119" s="53">
        <f t="shared" si="34"/>
        <v>12.338461538461535</v>
      </c>
      <c r="R119" s="53">
        <f t="shared" si="35"/>
        <v>16.929032258064527</v>
      </c>
      <c r="S119" s="53">
        <f t="shared" si="36"/>
        <v>0.79999999999999993</v>
      </c>
      <c r="T119" s="53">
        <f t="shared" si="37"/>
        <v>17.466666666666676</v>
      </c>
      <c r="U119" s="53">
        <f t="shared" si="38"/>
        <v>0.79999999999999993</v>
      </c>
      <c r="V119" s="53">
        <f t="shared" si="39"/>
        <v>4.2482758620689651</v>
      </c>
      <c r="W119" s="53">
        <f t="shared" si="40"/>
        <v>14.436363636363632</v>
      </c>
      <c r="X119" s="53">
        <f t="shared" si="41"/>
        <v>6.2054054054054024</v>
      </c>
      <c r="Y119" s="53">
        <f t="shared" si="42"/>
        <v>20.925786163522027</v>
      </c>
      <c r="Z119" s="53">
        <f t="shared" si="43"/>
        <v>12.320737327188937</v>
      </c>
      <c r="AA119" s="53">
        <f t="shared" si="44"/>
        <v>22.641052029731288</v>
      </c>
      <c r="AB119" s="53">
        <f t="shared" si="45"/>
        <v>13.843478260869562</v>
      </c>
      <c r="AC119" s="53">
        <f t="shared" si="46"/>
        <v>12.364625850340133</v>
      </c>
      <c r="AD119" s="53">
        <f t="shared" si="47"/>
        <v>19.638268792710715</v>
      </c>
      <c r="AF119" s="53"/>
      <c r="AG119" s="53"/>
      <c r="AI119" s="53">
        <f t="shared" si="7"/>
        <v>0.79999999999999993</v>
      </c>
      <c r="AJ119" s="53">
        <f t="shared" si="8"/>
        <v>115</v>
      </c>
    </row>
    <row r="120" spans="2:36" hidden="1" x14ac:dyDescent="0.25">
      <c r="B120" s="50"/>
      <c r="C120" s="54"/>
      <c r="D120" s="54"/>
      <c r="E120" s="53">
        <v>116</v>
      </c>
      <c r="F120" s="53">
        <f t="shared" si="23"/>
        <v>20.592307692307706</v>
      </c>
      <c r="G120" s="53">
        <f t="shared" si="24"/>
        <v>21.24482758620691</v>
      </c>
      <c r="H120" s="53">
        <f t="shared" si="25"/>
        <v>16.991954022988519</v>
      </c>
      <c r="I120" s="53">
        <f t="shared" si="26"/>
        <v>12.588311688311684</v>
      </c>
      <c r="J120" s="53">
        <f t="shared" si="27"/>
        <v>14.107547169811317</v>
      </c>
      <c r="K120" s="53">
        <f t="shared" si="28"/>
        <v>11.61428571428571</v>
      </c>
      <c r="L120" s="53">
        <f t="shared" si="29"/>
        <v>12.795910780669141</v>
      </c>
      <c r="M120" s="53">
        <f t="shared" si="30"/>
        <v>13.462814070351754</v>
      </c>
      <c r="N120" s="53">
        <f t="shared" si="31"/>
        <v>18.141379310344842</v>
      </c>
      <c r="O120" s="53">
        <f t="shared" si="32"/>
        <v>9.5956521739130398</v>
      </c>
      <c r="P120" s="53">
        <f t="shared" si="33"/>
        <v>24.385364193328808</v>
      </c>
      <c r="Q120" s="53">
        <f t="shared" si="34"/>
        <v>12.438461538461535</v>
      </c>
      <c r="R120" s="53">
        <f t="shared" si="35"/>
        <v>17.029032258064529</v>
      </c>
      <c r="S120" s="53">
        <f t="shared" si="36"/>
        <v>0.89999999999999991</v>
      </c>
      <c r="T120" s="53">
        <f t="shared" si="37"/>
        <v>17.566666666666677</v>
      </c>
      <c r="U120" s="53">
        <f t="shared" si="38"/>
        <v>0.89999999999999991</v>
      </c>
      <c r="V120" s="53">
        <f t="shared" si="39"/>
        <v>4.3482758620689648</v>
      </c>
      <c r="W120" s="53">
        <f t="shared" si="40"/>
        <v>14.536363636363632</v>
      </c>
      <c r="X120" s="53">
        <f t="shared" si="41"/>
        <v>6.3054054054054021</v>
      </c>
      <c r="Y120" s="53">
        <f t="shared" si="42"/>
        <v>21.025786163522028</v>
      </c>
      <c r="Z120" s="53">
        <f t="shared" si="43"/>
        <v>12.420737327188936</v>
      </c>
      <c r="AA120" s="53">
        <f t="shared" si="44"/>
        <v>22.741052029731289</v>
      </c>
      <c r="AB120" s="53">
        <f t="shared" si="45"/>
        <v>13.943478260869561</v>
      </c>
      <c r="AC120" s="53">
        <f t="shared" si="46"/>
        <v>12.464625850340132</v>
      </c>
      <c r="AD120" s="53">
        <f t="shared" si="47"/>
        <v>19.738268792710716</v>
      </c>
      <c r="AF120" s="53"/>
      <c r="AG120" s="53"/>
      <c r="AI120" s="53">
        <f t="shared" si="7"/>
        <v>0.89999999999999991</v>
      </c>
      <c r="AJ120" s="53">
        <f t="shared" si="8"/>
        <v>116</v>
      </c>
    </row>
    <row r="121" spans="2:36" hidden="1" x14ac:dyDescent="0.25">
      <c r="B121" s="50"/>
      <c r="C121" s="54"/>
      <c r="D121" s="54"/>
      <c r="E121" s="53">
        <v>117</v>
      </c>
      <c r="F121" s="53">
        <f t="shared" si="23"/>
        <v>20.692307692307708</v>
      </c>
      <c r="G121" s="53">
        <f t="shared" si="24"/>
        <v>21.344827586206911</v>
      </c>
      <c r="H121" s="53">
        <f t="shared" si="25"/>
        <v>17.091954022988521</v>
      </c>
      <c r="I121" s="53">
        <f t="shared" si="26"/>
        <v>12.688311688311684</v>
      </c>
      <c r="J121" s="53">
        <f t="shared" si="27"/>
        <v>14.207547169811317</v>
      </c>
      <c r="K121" s="53">
        <f t="shared" si="28"/>
        <v>11.71428571428571</v>
      </c>
      <c r="L121" s="53">
        <f t="shared" si="29"/>
        <v>12.895910780669141</v>
      </c>
      <c r="M121" s="53">
        <f t="shared" si="30"/>
        <v>13.562814070351754</v>
      </c>
      <c r="N121" s="53">
        <f t="shared" si="31"/>
        <v>18.241379310344843</v>
      </c>
      <c r="O121" s="53">
        <f t="shared" si="32"/>
        <v>9.6956521739130395</v>
      </c>
      <c r="P121" s="53">
        <f t="shared" si="33"/>
        <v>24.48536419332881</v>
      </c>
      <c r="Q121" s="53">
        <f t="shared" si="34"/>
        <v>12.538461538461535</v>
      </c>
      <c r="R121" s="53">
        <f t="shared" si="35"/>
        <v>17.12903225806453</v>
      </c>
      <c r="S121" s="53">
        <f t="shared" si="36"/>
        <v>0.99999999999999989</v>
      </c>
      <c r="T121" s="53">
        <f t="shared" si="37"/>
        <v>17.666666666666679</v>
      </c>
      <c r="U121" s="53">
        <f t="shared" si="38"/>
        <v>0.99999999999999989</v>
      </c>
      <c r="V121" s="53">
        <f t="shared" si="39"/>
        <v>4.4482758620689644</v>
      </c>
      <c r="W121" s="53">
        <f t="shared" si="40"/>
        <v>14.636363636363631</v>
      </c>
      <c r="X121" s="53">
        <f t="shared" si="41"/>
        <v>6.4054054054054017</v>
      </c>
      <c r="Y121" s="53">
        <f t="shared" si="42"/>
        <v>21.125786163522029</v>
      </c>
      <c r="Z121" s="53">
        <f t="shared" si="43"/>
        <v>12.520737327188936</v>
      </c>
      <c r="AA121" s="53">
        <f t="shared" si="44"/>
        <v>22.841052029731291</v>
      </c>
      <c r="AB121" s="53">
        <f t="shared" si="45"/>
        <v>14.043478260869561</v>
      </c>
      <c r="AC121" s="53">
        <f t="shared" si="46"/>
        <v>12.564625850340132</v>
      </c>
      <c r="AD121" s="53">
        <f t="shared" si="47"/>
        <v>19.838268792710718</v>
      </c>
      <c r="AF121" s="53"/>
      <c r="AG121" s="53"/>
      <c r="AI121" s="53">
        <f t="shared" si="7"/>
        <v>0.99999999999999989</v>
      </c>
      <c r="AJ121" s="53">
        <f t="shared" si="8"/>
        <v>117</v>
      </c>
    </row>
    <row r="122" spans="2:36" hidden="1" x14ac:dyDescent="0.25">
      <c r="B122" s="50"/>
      <c r="C122" s="54"/>
      <c r="D122" s="54"/>
      <c r="E122" s="53">
        <v>118</v>
      </c>
      <c r="F122" s="53">
        <f t="shared" si="23"/>
        <v>20.792307692307709</v>
      </c>
      <c r="G122" s="53">
        <f t="shared" si="24"/>
        <v>21.444827586206912</v>
      </c>
      <c r="H122" s="53">
        <f t="shared" si="25"/>
        <v>17.191954022988522</v>
      </c>
      <c r="I122" s="53">
        <f t="shared" si="26"/>
        <v>12.788311688311683</v>
      </c>
      <c r="J122" s="53">
        <f t="shared" si="27"/>
        <v>14.307547169811317</v>
      </c>
      <c r="K122" s="53">
        <f t="shared" si="28"/>
        <v>11.81428571428571</v>
      </c>
      <c r="L122" s="53">
        <f t="shared" si="29"/>
        <v>12.99591078066914</v>
      </c>
      <c r="M122" s="53">
        <f t="shared" si="30"/>
        <v>13.662814070351754</v>
      </c>
      <c r="N122" s="53">
        <f t="shared" si="31"/>
        <v>18.341379310344845</v>
      </c>
      <c r="O122" s="53">
        <f t="shared" si="32"/>
        <v>9.7956521739130391</v>
      </c>
      <c r="P122" s="53">
        <f t="shared" si="33"/>
        <v>24.585364193328811</v>
      </c>
      <c r="Q122" s="53">
        <f t="shared" si="34"/>
        <v>12.638461538461534</v>
      </c>
      <c r="R122" s="53">
        <f t="shared" si="35"/>
        <v>17.229032258064532</v>
      </c>
      <c r="S122" s="53">
        <f t="shared" si="36"/>
        <v>1.0999999999999999</v>
      </c>
      <c r="T122" s="53">
        <f t="shared" si="37"/>
        <v>17.76666666666668</v>
      </c>
      <c r="U122" s="53">
        <f t="shared" si="38"/>
        <v>1.0999999999999999</v>
      </c>
      <c r="V122" s="53">
        <f t="shared" si="39"/>
        <v>4.5482758620689641</v>
      </c>
      <c r="W122" s="53">
        <f t="shared" si="40"/>
        <v>14.736363636363631</v>
      </c>
      <c r="X122" s="53">
        <f t="shared" si="41"/>
        <v>6.5054054054054014</v>
      </c>
      <c r="Y122" s="53">
        <f t="shared" si="42"/>
        <v>21.225786163522031</v>
      </c>
      <c r="Z122" s="53">
        <f t="shared" si="43"/>
        <v>12.620737327188936</v>
      </c>
      <c r="AA122" s="53">
        <f t="shared" si="44"/>
        <v>22.941052029731292</v>
      </c>
      <c r="AB122" s="53">
        <f t="shared" si="45"/>
        <v>14.143478260869561</v>
      </c>
      <c r="AC122" s="53">
        <f t="shared" si="46"/>
        <v>12.664625850340132</v>
      </c>
      <c r="AD122" s="53">
        <f t="shared" si="47"/>
        <v>19.938268792710719</v>
      </c>
      <c r="AF122" s="53"/>
      <c r="AG122" s="53"/>
      <c r="AI122" s="53">
        <f t="shared" si="7"/>
        <v>1.0999999999999999</v>
      </c>
      <c r="AJ122" s="53">
        <f t="shared" si="8"/>
        <v>118</v>
      </c>
    </row>
    <row r="123" spans="2:36" hidden="1" x14ac:dyDescent="0.25">
      <c r="B123" s="50"/>
      <c r="C123" s="54"/>
      <c r="D123" s="54"/>
      <c r="E123" s="53">
        <v>119</v>
      </c>
      <c r="F123" s="53">
        <f t="shared" si="23"/>
        <v>20.89230769230771</v>
      </c>
      <c r="G123" s="53">
        <f t="shared" si="24"/>
        <v>21.544827586206914</v>
      </c>
      <c r="H123" s="53">
        <f t="shared" si="25"/>
        <v>17.291954022988524</v>
      </c>
      <c r="I123" s="53">
        <f t="shared" si="26"/>
        <v>12.888311688311683</v>
      </c>
      <c r="J123" s="53">
        <f t="shared" si="27"/>
        <v>14.407547169811316</v>
      </c>
      <c r="K123" s="53">
        <f t="shared" si="28"/>
        <v>11.914285714285709</v>
      </c>
      <c r="L123" s="53">
        <f t="shared" si="29"/>
        <v>13.09591078066914</v>
      </c>
      <c r="M123" s="53">
        <f t="shared" si="30"/>
        <v>13.762814070351753</v>
      </c>
      <c r="N123" s="53">
        <f t="shared" si="31"/>
        <v>18.441379310344846</v>
      </c>
      <c r="O123" s="53">
        <f t="shared" si="32"/>
        <v>9.8956521739130388</v>
      </c>
      <c r="P123" s="53">
        <f t="shared" si="33"/>
        <v>24.685364193328812</v>
      </c>
      <c r="Q123" s="53">
        <f t="shared" si="34"/>
        <v>12.738461538461534</v>
      </c>
      <c r="R123" s="53">
        <f t="shared" si="35"/>
        <v>17.329032258064533</v>
      </c>
      <c r="S123" s="53">
        <f t="shared" si="36"/>
        <v>1.2</v>
      </c>
      <c r="T123" s="53">
        <f t="shared" si="37"/>
        <v>17.866666666666681</v>
      </c>
      <c r="U123" s="53">
        <f t="shared" si="38"/>
        <v>1.2</v>
      </c>
      <c r="V123" s="53">
        <f t="shared" si="39"/>
        <v>4.6482758620689637</v>
      </c>
      <c r="W123" s="53">
        <f t="shared" si="40"/>
        <v>14.836363636363631</v>
      </c>
      <c r="X123" s="53">
        <f t="shared" si="41"/>
        <v>6.605405405405401</v>
      </c>
      <c r="Y123" s="53">
        <f t="shared" si="42"/>
        <v>21.325786163522032</v>
      </c>
      <c r="Z123" s="53">
        <f t="shared" si="43"/>
        <v>12.720737327188935</v>
      </c>
      <c r="AA123" s="53">
        <f t="shared" si="44"/>
        <v>23.041052029731294</v>
      </c>
      <c r="AB123" s="53">
        <f t="shared" si="45"/>
        <v>14.24347826086956</v>
      </c>
      <c r="AC123" s="53">
        <f t="shared" si="46"/>
        <v>12.764625850340131</v>
      </c>
      <c r="AD123" s="53">
        <f t="shared" si="47"/>
        <v>20.038268792710721</v>
      </c>
      <c r="AF123" s="53"/>
      <c r="AG123" s="53"/>
      <c r="AI123" s="53">
        <f t="shared" si="7"/>
        <v>1.2</v>
      </c>
      <c r="AJ123" s="53">
        <f t="shared" si="8"/>
        <v>119</v>
      </c>
    </row>
    <row r="124" spans="2:36" hidden="1" x14ac:dyDescent="0.25">
      <c r="B124" s="50"/>
      <c r="C124" s="55"/>
      <c r="D124" s="55"/>
      <c r="E124" s="53">
        <v>120</v>
      </c>
      <c r="F124" s="53">
        <f t="shared" si="23"/>
        <v>20.992307692307712</v>
      </c>
      <c r="G124" s="53">
        <f t="shared" si="24"/>
        <v>21.644827586206915</v>
      </c>
      <c r="H124" s="53">
        <f t="shared" si="25"/>
        <v>17.391954022988525</v>
      </c>
      <c r="I124" s="53">
        <f t="shared" si="26"/>
        <v>12.988311688311683</v>
      </c>
      <c r="J124" s="53">
        <f t="shared" si="27"/>
        <v>14.507547169811316</v>
      </c>
      <c r="K124" s="53">
        <f t="shared" si="28"/>
        <v>12.014285714285709</v>
      </c>
      <c r="L124" s="53">
        <f t="shared" si="29"/>
        <v>13.19591078066914</v>
      </c>
      <c r="M124" s="53">
        <f t="shared" si="30"/>
        <v>13.862814070351753</v>
      </c>
      <c r="N124" s="53">
        <f t="shared" si="31"/>
        <v>18.541379310344848</v>
      </c>
      <c r="O124" s="53">
        <f t="shared" si="32"/>
        <v>9.9956521739130384</v>
      </c>
      <c r="P124" s="53">
        <f t="shared" si="33"/>
        <v>24.785364193328814</v>
      </c>
      <c r="Q124" s="53">
        <f t="shared" si="34"/>
        <v>12.838461538461534</v>
      </c>
      <c r="R124" s="53">
        <f t="shared" si="35"/>
        <v>17.429032258064534</v>
      </c>
      <c r="S124" s="53">
        <f t="shared" si="36"/>
        <v>1.3</v>
      </c>
      <c r="T124" s="53">
        <f t="shared" si="37"/>
        <v>17.966666666666683</v>
      </c>
      <c r="U124" s="53">
        <f t="shared" si="38"/>
        <v>1.3</v>
      </c>
      <c r="V124" s="53">
        <f t="shared" si="39"/>
        <v>4.7482758620689633</v>
      </c>
      <c r="W124" s="53">
        <f t="shared" si="40"/>
        <v>14.93636363636363</v>
      </c>
      <c r="X124" s="53">
        <f t="shared" si="41"/>
        <v>6.7054054054054006</v>
      </c>
      <c r="Y124" s="53">
        <f t="shared" si="42"/>
        <v>21.425786163522034</v>
      </c>
      <c r="Z124" s="53">
        <f t="shared" si="43"/>
        <v>12.820737327188935</v>
      </c>
      <c r="AA124" s="53">
        <f t="shared" si="44"/>
        <v>23.141052029731295</v>
      </c>
      <c r="AB124" s="53">
        <f t="shared" si="45"/>
        <v>14.34347826086956</v>
      </c>
      <c r="AC124" s="53">
        <f t="shared" si="46"/>
        <v>12.864625850340131</v>
      </c>
      <c r="AD124" s="53">
        <f t="shared" si="47"/>
        <v>20.138268792710722</v>
      </c>
      <c r="AF124" s="53"/>
      <c r="AG124" s="53"/>
      <c r="AI124" s="53">
        <f t="shared" si="7"/>
        <v>1.3</v>
      </c>
      <c r="AJ124" s="53">
        <f t="shared" si="8"/>
        <v>120</v>
      </c>
    </row>
    <row r="125" spans="2:36" hidden="1" x14ac:dyDescent="0.25">
      <c r="B125" s="50"/>
      <c r="C125" s="57"/>
      <c r="D125" s="58"/>
      <c r="E125" s="53">
        <v>121</v>
      </c>
      <c r="F125" s="53">
        <f t="shared" si="23"/>
        <v>21.092307692307713</v>
      </c>
      <c r="G125" s="53">
        <f t="shared" si="24"/>
        <v>21.744827586206917</v>
      </c>
      <c r="H125" s="53">
        <f t="shared" si="25"/>
        <v>17.491954022988526</v>
      </c>
      <c r="I125" s="53">
        <f t="shared" si="26"/>
        <v>13.088311688311682</v>
      </c>
      <c r="J125" s="53">
        <f t="shared" si="27"/>
        <v>14.607547169811316</v>
      </c>
      <c r="K125" s="53">
        <f t="shared" si="28"/>
        <v>12.114285714285709</v>
      </c>
      <c r="L125" s="53">
        <f t="shared" si="29"/>
        <v>13.295910780669139</v>
      </c>
      <c r="M125" s="53">
        <f t="shared" si="30"/>
        <v>13.962814070351753</v>
      </c>
      <c r="N125" s="53">
        <f t="shared" si="31"/>
        <v>18.641379310344849</v>
      </c>
      <c r="O125" s="53">
        <f t="shared" si="32"/>
        <v>10.095652173913038</v>
      </c>
      <c r="P125" s="53">
        <f t="shared" si="33"/>
        <v>24.885364193328815</v>
      </c>
      <c r="Q125" s="53">
        <f t="shared" si="34"/>
        <v>12.938461538461533</v>
      </c>
      <c r="R125" s="53">
        <f t="shared" si="35"/>
        <v>17.529032258064536</v>
      </c>
      <c r="S125" s="53">
        <f t="shared" si="36"/>
        <v>1.4000000000000001</v>
      </c>
      <c r="T125" s="53">
        <f t="shared" si="37"/>
        <v>18.066666666666684</v>
      </c>
      <c r="U125" s="53">
        <f t="shared" si="38"/>
        <v>1.4000000000000001</v>
      </c>
      <c r="V125" s="53">
        <f t="shared" si="39"/>
        <v>4.848275862068963</v>
      </c>
      <c r="W125" s="53">
        <f t="shared" si="40"/>
        <v>15.03636363636363</v>
      </c>
      <c r="X125" s="53">
        <f t="shared" si="41"/>
        <v>6.8054054054054003</v>
      </c>
      <c r="Y125" s="53">
        <f t="shared" si="42"/>
        <v>21.525786163522035</v>
      </c>
      <c r="Z125" s="53">
        <f t="shared" si="43"/>
        <v>12.920737327188935</v>
      </c>
      <c r="AA125" s="53">
        <f t="shared" si="44"/>
        <v>23.241052029731296</v>
      </c>
      <c r="AB125" s="53">
        <f t="shared" si="45"/>
        <v>14.44347826086956</v>
      </c>
      <c r="AC125" s="53">
        <f t="shared" si="46"/>
        <v>12.964625850340131</v>
      </c>
      <c r="AD125" s="53">
        <f t="shared" si="47"/>
        <v>20.238268792710723</v>
      </c>
      <c r="AF125" s="53"/>
      <c r="AG125" s="53"/>
      <c r="AI125" s="53">
        <f t="shared" si="7"/>
        <v>1.4000000000000001</v>
      </c>
      <c r="AJ125" s="53">
        <f t="shared" si="8"/>
        <v>121</v>
      </c>
    </row>
    <row r="126" spans="2:36" hidden="1" x14ac:dyDescent="0.25">
      <c r="B126" s="50"/>
      <c r="C126" s="57"/>
      <c r="D126" s="58"/>
      <c r="E126" s="53">
        <v>122</v>
      </c>
      <c r="F126" s="53">
        <f t="shared" si="23"/>
        <v>21.192307692307715</v>
      </c>
      <c r="G126" s="53">
        <f t="shared" si="24"/>
        <v>21.844827586206918</v>
      </c>
      <c r="H126" s="53">
        <f t="shared" si="25"/>
        <v>17.591954022988528</v>
      </c>
      <c r="I126" s="53">
        <f t="shared" si="26"/>
        <v>13.188311688311682</v>
      </c>
      <c r="J126" s="53">
        <f t="shared" si="27"/>
        <v>14.707547169811315</v>
      </c>
      <c r="K126" s="53">
        <f t="shared" si="28"/>
        <v>12.214285714285708</v>
      </c>
      <c r="L126" s="53">
        <f t="shared" si="29"/>
        <v>13.395910780669139</v>
      </c>
      <c r="M126" s="53">
        <f t="shared" si="30"/>
        <v>14.062814070351752</v>
      </c>
      <c r="N126" s="53">
        <f t="shared" si="31"/>
        <v>18.74137931034485</v>
      </c>
      <c r="O126" s="53">
        <f t="shared" si="32"/>
        <v>10.195652173913038</v>
      </c>
      <c r="P126" s="53">
        <f t="shared" si="33"/>
        <v>24.985364193328817</v>
      </c>
      <c r="Q126" s="53">
        <f t="shared" si="34"/>
        <v>13.038461538461533</v>
      </c>
      <c r="R126" s="53">
        <f t="shared" si="35"/>
        <v>17.629032258064537</v>
      </c>
      <c r="S126" s="53">
        <f t="shared" si="36"/>
        <v>1.5000000000000002</v>
      </c>
      <c r="T126" s="53">
        <f t="shared" si="37"/>
        <v>18.166666666666686</v>
      </c>
      <c r="U126" s="53">
        <f t="shared" si="38"/>
        <v>1.5000000000000002</v>
      </c>
      <c r="V126" s="53">
        <f t="shared" si="39"/>
        <v>4.9482758620689626</v>
      </c>
      <c r="W126" s="53">
        <f t="shared" si="40"/>
        <v>15.13636363636363</v>
      </c>
      <c r="X126" s="53">
        <f t="shared" si="41"/>
        <v>6.9054054054053999</v>
      </c>
      <c r="Y126" s="53">
        <f t="shared" si="42"/>
        <v>21.625786163522037</v>
      </c>
      <c r="Z126" s="53">
        <f t="shared" si="43"/>
        <v>13.020737327188934</v>
      </c>
      <c r="AA126" s="53">
        <f t="shared" si="44"/>
        <v>23.341052029731298</v>
      </c>
      <c r="AB126" s="53">
        <f t="shared" si="45"/>
        <v>14.543478260869559</v>
      </c>
      <c r="AC126" s="53">
        <f t="shared" si="46"/>
        <v>13.06462585034013</v>
      </c>
      <c r="AD126" s="53">
        <f t="shared" si="47"/>
        <v>20.338268792710725</v>
      </c>
      <c r="AF126" s="53"/>
      <c r="AG126" s="53"/>
      <c r="AI126" s="53">
        <f t="shared" si="7"/>
        <v>1.5000000000000002</v>
      </c>
      <c r="AJ126" s="53">
        <f t="shared" si="8"/>
        <v>122</v>
      </c>
    </row>
    <row r="127" spans="2:36" hidden="1" x14ac:dyDescent="0.25">
      <c r="B127" s="50"/>
      <c r="C127" s="57"/>
      <c r="D127" s="58"/>
      <c r="E127" s="53">
        <v>123</v>
      </c>
      <c r="F127" s="53">
        <f t="shared" si="23"/>
        <v>21.292307692307716</v>
      </c>
      <c r="G127" s="53">
        <f t="shared" si="24"/>
        <v>21.94482758620692</v>
      </c>
      <c r="H127" s="53">
        <f t="shared" si="25"/>
        <v>17.691954022988529</v>
      </c>
      <c r="I127" s="53">
        <f t="shared" si="26"/>
        <v>13.288311688311682</v>
      </c>
      <c r="J127" s="53">
        <f t="shared" si="27"/>
        <v>14.807547169811315</v>
      </c>
      <c r="K127" s="53">
        <f t="shared" si="28"/>
        <v>12.314285714285708</v>
      </c>
      <c r="L127" s="53">
        <f t="shared" si="29"/>
        <v>13.495910780669139</v>
      </c>
      <c r="M127" s="53">
        <f t="shared" si="30"/>
        <v>14.162814070351752</v>
      </c>
      <c r="N127" s="53">
        <f t="shared" si="31"/>
        <v>18.841379310344852</v>
      </c>
      <c r="O127" s="53">
        <f t="shared" si="32"/>
        <v>10.295652173913037</v>
      </c>
      <c r="P127" s="53">
        <f t="shared" si="33"/>
        <v>25.085364193328818</v>
      </c>
      <c r="Q127" s="53">
        <f t="shared" si="34"/>
        <v>13.138461538461533</v>
      </c>
      <c r="R127" s="53">
        <f t="shared" si="35"/>
        <v>17.729032258064539</v>
      </c>
      <c r="S127" s="53">
        <f t="shared" si="36"/>
        <v>1.6000000000000003</v>
      </c>
      <c r="T127" s="53">
        <f t="shared" si="37"/>
        <v>18.266666666666687</v>
      </c>
      <c r="U127" s="53">
        <f t="shared" si="38"/>
        <v>1.6000000000000003</v>
      </c>
      <c r="V127" s="53">
        <f t="shared" si="39"/>
        <v>5.0482758620689623</v>
      </c>
      <c r="W127" s="53">
        <f t="shared" si="40"/>
        <v>15.236363636363629</v>
      </c>
      <c r="X127" s="53">
        <f t="shared" si="41"/>
        <v>7.0054054054053996</v>
      </c>
      <c r="Y127" s="53">
        <f t="shared" si="42"/>
        <v>21.725786163522038</v>
      </c>
      <c r="Z127" s="53">
        <f t="shared" si="43"/>
        <v>13.120737327188934</v>
      </c>
      <c r="AA127" s="53">
        <f t="shared" si="44"/>
        <v>23.441052029731299</v>
      </c>
      <c r="AB127" s="53">
        <f t="shared" si="45"/>
        <v>14.643478260869559</v>
      </c>
      <c r="AC127" s="53">
        <f t="shared" si="46"/>
        <v>13.16462585034013</v>
      </c>
      <c r="AD127" s="53">
        <f t="shared" si="47"/>
        <v>20.438268792710726</v>
      </c>
      <c r="AF127" s="53"/>
      <c r="AG127" s="53"/>
      <c r="AI127" s="53">
        <f t="shared" si="7"/>
        <v>1.6000000000000003</v>
      </c>
      <c r="AJ127" s="53">
        <f t="shared" si="8"/>
        <v>123</v>
      </c>
    </row>
    <row r="128" spans="2:36" hidden="1" x14ac:dyDescent="0.25">
      <c r="B128" s="50"/>
      <c r="C128" s="59"/>
      <c r="D128" s="58"/>
      <c r="E128" s="53">
        <v>124</v>
      </c>
      <c r="F128" s="53">
        <f t="shared" si="23"/>
        <v>21.392307692307718</v>
      </c>
      <c r="G128" s="53">
        <f t="shared" si="24"/>
        <v>22.044827586206921</v>
      </c>
      <c r="H128" s="53">
        <f t="shared" si="25"/>
        <v>17.791954022988531</v>
      </c>
      <c r="I128" s="53">
        <f t="shared" si="26"/>
        <v>13.388311688311681</v>
      </c>
      <c r="J128" s="53">
        <f t="shared" si="27"/>
        <v>14.907547169811314</v>
      </c>
      <c r="K128" s="53">
        <f t="shared" si="28"/>
        <v>12.414285714285707</v>
      </c>
      <c r="L128" s="53">
        <f t="shared" si="29"/>
        <v>13.595910780669138</v>
      </c>
      <c r="M128" s="53">
        <f t="shared" si="30"/>
        <v>14.262814070351752</v>
      </c>
      <c r="N128" s="53">
        <f t="shared" si="31"/>
        <v>18.941379310344853</v>
      </c>
      <c r="O128" s="53">
        <f t="shared" si="32"/>
        <v>10.395652173913037</v>
      </c>
      <c r="P128" s="53">
        <f t="shared" si="33"/>
        <v>25.185364193328819</v>
      </c>
      <c r="Q128" s="53">
        <f t="shared" si="34"/>
        <v>13.238461538461532</v>
      </c>
      <c r="R128" s="53">
        <f t="shared" si="35"/>
        <v>17.82903225806454</v>
      </c>
      <c r="S128" s="53">
        <f t="shared" si="36"/>
        <v>1.7000000000000004</v>
      </c>
      <c r="T128" s="53">
        <f t="shared" si="37"/>
        <v>18.366666666666688</v>
      </c>
      <c r="U128" s="53">
        <f t="shared" si="38"/>
        <v>1.7000000000000004</v>
      </c>
      <c r="V128" s="53">
        <f t="shared" si="39"/>
        <v>5.1482758620689619</v>
      </c>
      <c r="W128" s="53">
        <f t="shared" si="40"/>
        <v>15.336363636363629</v>
      </c>
      <c r="X128" s="53">
        <f t="shared" si="41"/>
        <v>7.1054054054053992</v>
      </c>
      <c r="Y128" s="53">
        <f t="shared" si="42"/>
        <v>21.825786163522039</v>
      </c>
      <c r="Z128" s="53">
        <f t="shared" si="43"/>
        <v>13.220737327188933</v>
      </c>
      <c r="AA128" s="53">
        <f t="shared" si="44"/>
        <v>23.541052029731301</v>
      </c>
      <c r="AB128" s="53">
        <f t="shared" si="45"/>
        <v>14.743478260869558</v>
      </c>
      <c r="AC128" s="53">
        <f t="shared" si="46"/>
        <v>13.26462585034013</v>
      </c>
      <c r="AD128" s="53">
        <f t="shared" si="47"/>
        <v>20.538268792710728</v>
      </c>
      <c r="AF128" s="53"/>
      <c r="AG128" s="53"/>
      <c r="AI128" s="53">
        <f t="shared" si="7"/>
        <v>1.7000000000000004</v>
      </c>
      <c r="AJ128" s="53">
        <f t="shared" si="8"/>
        <v>124</v>
      </c>
    </row>
    <row r="129" spans="2:36" hidden="1" x14ac:dyDescent="0.25">
      <c r="B129" s="50"/>
      <c r="C129" s="57"/>
      <c r="D129" s="58"/>
      <c r="E129" s="53">
        <v>125</v>
      </c>
      <c r="F129" s="53">
        <f t="shared" si="23"/>
        <v>21.492307692307719</v>
      </c>
      <c r="G129" s="53">
        <f t="shared" si="24"/>
        <v>22.144827586206922</v>
      </c>
      <c r="H129" s="53">
        <f t="shared" si="25"/>
        <v>17.891954022988532</v>
      </c>
      <c r="I129" s="53">
        <f t="shared" si="26"/>
        <v>13.488311688311681</v>
      </c>
      <c r="J129" s="53">
        <f t="shared" si="27"/>
        <v>15.007547169811314</v>
      </c>
      <c r="K129" s="53">
        <f t="shared" si="28"/>
        <v>12.514285714285707</v>
      </c>
      <c r="L129" s="53">
        <f t="shared" si="29"/>
        <v>13.695910780669138</v>
      </c>
      <c r="M129" s="53">
        <f t="shared" si="30"/>
        <v>14.362814070351751</v>
      </c>
      <c r="N129" s="53">
        <f t="shared" si="31"/>
        <v>19.041379310344855</v>
      </c>
      <c r="O129" s="53">
        <f t="shared" si="32"/>
        <v>10.495652173913037</v>
      </c>
      <c r="P129" s="53">
        <f t="shared" si="33"/>
        <v>25.285364193328821</v>
      </c>
      <c r="Q129" s="53">
        <f t="shared" si="34"/>
        <v>13.338461538461532</v>
      </c>
      <c r="R129" s="53">
        <f t="shared" si="35"/>
        <v>17.929032258064542</v>
      </c>
      <c r="S129" s="53">
        <f t="shared" si="36"/>
        <v>1.8000000000000005</v>
      </c>
      <c r="T129" s="53">
        <f t="shared" si="37"/>
        <v>18.46666666666669</v>
      </c>
      <c r="U129" s="53">
        <f t="shared" si="38"/>
        <v>1.8000000000000005</v>
      </c>
      <c r="V129" s="53">
        <f t="shared" si="39"/>
        <v>5.2482758620689616</v>
      </c>
      <c r="W129" s="53">
        <f t="shared" si="40"/>
        <v>15.436363636363629</v>
      </c>
      <c r="X129" s="53">
        <f t="shared" si="41"/>
        <v>7.2054054054053989</v>
      </c>
      <c r="Y129" s="53">
        <f t="shared" si="42"/>
        <v>21.925786163522041</v>
      </c>
      <c r="Z129" s="53">
        <f t="shared" si="43"/>
        <v>13.320737327188933</v>
      </c>
      <c r="AA129" s="53">
        <f t="shared" si="44"/>
        <v>23.641052029731302</v>
      </c>
      <c r="AB129" s="53">
        <f t="shared" si="45"/>
        <v>14.843478260869558</v>
      </c>
      <c r="AC129" s="53">
        <f t="shared" si="46"/>
        <v>13.364625850340129</v>
      </c>
      <c r="AD129" s="53">
        <f t="shared" si="47"/>
        <v>20.638268792710729</v>
      </c>
      <c r="AF129" s="53"/>
      <c r="AG129" s="53"/>
      <c r="AI129" s="53">
        <f t="shared" si="7"/>
        <v>1.8000000000000005</v>
      </c>
      <c r="AJ129" s="53">
        <f t="shared" si="8"/>
        <v>125</v>
      </c>
    </row>
    <row r="130" spans="2:36" hidden="1" x14ac:dyDescent="0.25">
      <c r="B130" s="50"/>
      <c r="C130" s="57"/>
      <c r="D130" s="58"/>
      <c r="E130" s="53">
        <v>126</v>
      </c>
      <c r="F130" s="53">
        <f t="shared" si="23"/>
        <v>21.59230769230772</v>
      </c>
      <c r="G130" s="53">
        <f t="shared" si="24"/>
        <v>22.244827586206924</v>
      </c>
      <c r="H130" s="53">
        <f t="shared" si="25"/>
        <v>17.991954022988534</v>
      </c>
      <c r="I130" s="53">
        <f t="shared" si="26"/>
        <v>13.588311688311681</v>
      </c>
      <c r="J130" s="53">
        <f t="shared" si="27"/>
        <v>15.107547169811314</v>
      </c>
      <c r="K130" s="53">
        <f t="shared" si="28"/>
        <v>12.614285714285707</v>
      </c>
      <c r="L130" s="53">
        <f t="shared" si="29"/>
        <v>13.795910780669137</v>
      </c>
      <c r="M130" s="53">
        <f t="shared" si="30"/>
        <v>14.462814070351751</v>
      </c>
      <c r="N130" s="53">
        <f t="shared" si="31"/>
        <v>19.141379310344856</v>
      </c>
      <c r="O130" s="53">
        <f t="shared" si="32"/>
        <v>10.595652173913036</v>
      </c>
      <c r="P130" s="53">
        <f t="shared" si="33"/>
        <v>25.385364193328822</v>
      </c>
      <c r="Q130" s="53">
        <f t="shared" si="34"/>
        <v>13.438461538461532</v>
      </c>
      <c r="R130" s="53">
        <f t="shared" si="35"/>
        <v>18.029032258064543</v>
      </c>
      <c r="S130" s="53">
        <f t="shared" si="36"/>
        <v>1.9000000000000006</v>
      </c>
      <c r="T130" s="53">
        <f t="shared" si="37"/>
        <v>18.566666666666691</v>
      </c>
      <c r="U130" s="53">
        <f t="shared" si="38"/>
        <v>1.9000000000000006</v>
      </c>
      <c r="V130" s="53">
        <f t="shared" si="39"/>
        <v>5.3482758620689612</v>
      </c>
      <c r="W130" s="53">
        <f t="shared" si="40"/>
        <v>15.536363636363628</v>
      </c>
      <c r="X130" s="53">
        <f t="shared" si="41"/>
        <v>7.3054054054053985</v>
      </c>
      <c r="Y130" s="53">
        <f t="shared" si="42"/>
        <v>22.025786163522042</v>
      </c>
      <c r="Z130" s="53">
        <f t="shared" si="43"/>
        <v>13.420737327188933</v>
      </c>
      <c r="AA130" s="53">
        <f t="shared" si="44"/>
        <v>23.741052029731303</v>
      </c>
      <c r="AB130" s="53">
        <f t="shared" si="45"/>
        <v>14.943478260869558</v>
      </c>
      <c r="AC130" s="53">
        <f t="shared" si="46"/>
        <v>13.464625850340129</v>
      </c>
      <c r="AD130" s="53">
        <f t="shared" si="47"/>
        <v>20.738268792710731</v>
      </c>
      <c r="AF130" s="53"/>
      <c r="AG130" s="53"/>
      <c r="AI130" s="53">
        <f t="shared" si="7"/>
        <v>1.9000000000000006</v>
      </c>
      <c r="AJ130" s="53">
        <f t="shared" si="8"/>
        <v>126</v>
      </c>
    </row>
    <row r="131" spans="2:36" hidden="1" x14ac:dyDescent="0.25">
      <c r="B131" s="50"/>
      <c r="C131" s="57"/>
      <c r="D131" s="58"/>
      <c r="E131" s="53">
        <v>127</v>
      </c>
      <c r="F131" s="53">
        <f t="shared" si="23"/>
        <v>21.692307692307722</v>
      </c>
      <c r="G131" s="53">
        <f t="shared" si="24"/>
        <v>22.344827586206925</v>
      </c>
      <c r="H131" s="53">
        <f t="shared" si="25"/>
        <v>18.091954022988535</v>
      </c>
      <c r="I131" s="53">
        <f t="shared" si="26"/>
        <v>13.68831168831168</v>
      </c>
      <c r="J131" s="53">
        <f t="shared" si="27"/>
        <v>15.207547169811313</v>
      </c>
      <c r="K131" s="53">
        <f t="shared" si="28"/>
        <v>12.714285714285706</v>
      </c>
      <c r="L131" s="53">
        <f t="shared" si="29"/>
        <v>13.895910780669137</v>
      </c>
      <c r="M131" s="53">
        <f t="shared" si="30"/>
        <v>14.562814070351751</v>
      </c>
      <c r="N131" s="53">
        <f t="shared" si="31"/>
        <v>19.241379310344858</v>
      </c>
      <c r="O131" s="53">
        <f t="shared" si="32"/>
        <v>10.695652173913036</v>
      </c>
      <c r="P131" s="53">
        <f t="shared" si="33"/>
        <v>25.485364193328824</v>
      </c>
      <c r="Q131" s="53">
        <f t="shared" si="34"/>
        <v>13.538461538461531</v>
      </c>
      <c r="R131" s="53">
        <f t="shared" si="35"/>
        <v>18.129032258064544</v>
      </c>
      <c r="S131" s="53">
        <f t="shared" si="36"/>
        <v>2.0000000000000004</v>
      </c>
      <c r="T131" s="53">
        <f t="shared" si="37"/>
        <v>18.666666666666693</v>
      </c>
      <c r="U131" s="53">
        <f t="shared" si="38"/>
        <v>2.0000000000000004</v>
      </c>
      <c r="V131" s="53">
        <f t="shared" si="39"/>
        <v>5.4482758620689609</v>
      </c>
      <c r="W131" s="53">
        <f t="shared" si="40"/>
        <v>15.636363636363628</v>
      </c>
      <c r="X131" s="53">
        <f t="shared" si="41"/>
        <v>7.4054054054053982</v>
      </c>
      <c r="Y131" s="53">
        <f t="shared" si="42"/>
        <v>22.125786163522044</v>
      </c>
      <c r="Z131" s="53">
        <f t="shared" si="43"/>
        <v>13.520737327188932</v>
      </c>
      <c r="AA131" s="53">
        <f t="shared" si="44"/>
        <v>23.841052029731305</v>
      </c>
      <c r="AB131" s="53">
        <f t="shared" si="45"/>
        <v>15.043478260869557</v>
      </c>
      <c r="AC131" s="53">
        <f t="shared" si="46"/>
        <v>13.564625850340128</v>
      </c>
      <c r="AD131" s="53">
        <f t="shared" si="47"/>
        <v>20.838268792710732</v>
      </c>
      <c r="AF131" s="53"/>
      <c r="AG131" s="53"/>
      <c r="AI131" s="53">
        <f t="shared" si="7"/>
        <v>2.0000000000000004</v>
      </c>
      <c r="AJ131" s="53">
        <f t="shared" si="8"/>
        <v>127</v>
      </c>
    </row>
    <row r="132" spans="2:36" hidden="1" x14ac:dyDescent="0.25">
      <c r="B132" s="50"/>
      <c r="C132" s="59"/>
      <c r="D132" s="58"/>
      <c r="E132" s="53">
        <v>128</v>
      </c>
      <c r="F132" s="53">
        <f t="shared" si="23"/>
        <v>21.792307692307723</v>
      </c>
      <c r="G132" s="53">
        <f t="shared" si="24"/>
        <v>22.444827586206927</v>
      </c>
      <c r="H132" s="53">
        <f t="shared" si="25"/>
        <v>18.191954022988536</v>
      </c>
      <c r="I132" s="53">
        <f t="shared" si="26"/>
        <v>13.78831168831168</v>
      </c>
      <c r="J132" s="53">
        <f t="shared" si="27"/>
        <v>15.307547169811313</v>
      </c>
      <c r="K132" s="53">
        <f t="shared" si="28"/>
        <v>12.814285714285706</v>
      </c>
      <c r="L132" s="53">
        <f t="shared" si="29"/>
        <v>13.995910780669137</v>
      </c>
      <c r="M132" s="53">
        <f t="shared" si="30"/>
        <v>14.66281407035175</v>
      </c>
      <c r="N132" s="53">
        <f t="shared" si="31"/>
        <v>19.341379310344859</v>
      </c>
      <c r="O132" s="53">
        <f t="shared" si="32"/>
        <v>10.795652173913036</v>
      </c>
      <c r="P132" s="53">
        <f t="shared" si="33"/>
        <v>25.585364193328825</v>
      </c>
      <c r="Q132" s="53">
        <f t="shared" si="34"/>
        <v>13.638461538461531</v>
      </c>
      <c r="R132" s="53">
        <f t="shared" si="35"/>
        <v>18.229032258064546</v>
      </c>
      <c r="S132" s="53">
        <f t="shared" si="36"/>
        <v>2.1000000000000005</v>
      </c>
      <c r="T132" s="53">
        <f t="shared" si="37"/>
        <v>18.766666666666694</v>
      </c>
      <c r="U132" s="53">
        <f t="shared" si="38"/>
        <v>2.1000000000000005</v>
      </c>
      <c r="V132" s="53">
        <f t="shared" si="39"/>
        <v>5.5482758620689605</v>
      </c>
      <c r="W132" s="53">
        <f t="shared" si="40"/>
        <v>15.736363636363627</v>
      </c>
      <c r="X132" s="53">
        <f t="shared" si="41"/>
        <v>7.5054054054053978</v>
      </c>
      <c r="Y132" s="53">
        <f t="shared" si="42"/>
        <v>22.225786163522045</v>
      </c>
      <c r="Z132" s="53">
        <f t="shared" si="43"/>
        <v>13.620737327188932</v>
      </c>
      <c r="AA132" s="53">
        <f t="shared" si="44"/>
        <v>23.941052029731306</v>
      </c>
      <c r="AB132" s="53">
        <f t="shared" si="45"/>
        <v>15.143478260869557</v>
      </c>
      <c r="AC132" s="53">
        <f t="shared" si="46"/>
        <v>13.664625850340128</v>
      </c>
      <c r="AD132" s="53">
        <f t="shared" si="47"/>
        <v>20.938268792710733</v>
      </c>
      <c r="AF132" s="53"/>
      <c r="AG132" s="53"/>
      <c r="AI132" s="53">
        <f t="shared" si="7"/>
        <v>2.1000000000000005</v>
      </c>
      <c r="AJ132" s="53">
        <f t="shared" si="8"/>
        <v>128</v>
      </c>
    </row>
    <row r="133" spans="2:36" hidden="1" x14ac:dyDescent="0.25">
      <c r="B133" s="50"/>
      <c r="C133" s="59"/>
      <c r="D133" s="58"/>
      <c r="E133" s="53">
        <v>129</v>
      </c>
      <c r="F133" s="53">
        <f t="shared" si="23"/>
        <v>21.892307692307725</v>
      </c>
      <c r="G133" s="53">
        <f t="shared" si="24"/>
        <v>22.544827586206928</v>
      </c>
      <c r="H133" s="53">
        <f t="shared" si="25"/>
        <v>18.291954022988538</v>
      </c>
      <c r="I133" s="53">
        <f t="shared" si="26"/>
        <v>13.88831168831168</v>
      </c>
      <c r="J133" s="53">
        <f t="shared" si="27"/>
        <v>15.407547169811313</v>
      </c>
      <c r="K133" s="53">
        <f t="shared" si="28"/>
        <v>12.914285714285706</v>
      </c>
      <c r="L133" s="53">
        <f t="shared" si="29"/>
        <v>14.095910780669136</v>
      </c>
      <c r="M133" s="53">
        <f t="shared" si="30"/>
        <v>14.76281407035175</v>
      </c>
      <c r="N133" s="53">
        <f t="shared" si="31"/>
        <v>19.44137931034486</v>
      </c>
      <c r="O133" s="53">
        <f t="shared" si="32"/>
        <v>10.895652173913035</v>
      </c>
      <c r="P133" s="53">
        <f t="shared" si="33"/>
        <v>25.685364193328827</v>
      </c>
      <c r="Q133" s="53">
        <f t="shared" si="34"/>
        <v>13.738461538461531</v>
      </c>
      <c r="R133" s="53">
        <f t="shared" si="35"/>
        <v>18.329032258064547</v>
      </c>
      <c r="S133" s="53">
        <f t="shared" si="36"/>
        <v>2.2000000000000006</v>
      </c>
      <c r="T133" s="53">
        <f t="shared" si="37"/>
        <v>18.866666666666696</v>
      </c>
      <c r="U133" s="53">
        <f t="shared" si="38"/>
        <v>2.2000000000000006</v>
      </c>
      <c r="V133" s="53">
        <f t="shared" si="39"/>
        <v>5.6482758620689602</v>
      </c>
      <c r="W133" s="53">
        <f t="shared" si="40"/>
        <v>15.836363636363627</v>
      </c>
      <c r="X133" s="53">
        <f t="shared" si="41"/>
        <v>7.6054054054053974</v>
      </c>
      <c r="Y133" s="53">
        <f t="shared" si="42"/>
        <v>22.325786163522046</v>
      </c>
      <c r="Z133" s="53">
        <f t="shared" si="43"/>
        <v>13.720737327188932</v>
      </c>
      <c r="AA133" s="53">
        <f t="shared" si="44"/>
        <v>24.041052029731308</v>
      </c>
      <c r="AB133" s="53">
        <f t="shared" si="45"/>
        <v>15.243478260869557</v>
      </c>
      <c r="AC133" s="53">
        <f t="shared" si="46"/>
        <v>13.764625850340128</v>
      </c>
      <c r="AD133" s="53">
        <f t="shared" si="47"/>
        <v>21.038268792710735</v>
      </c>
      <c r="AF133" s="53"/>
      <c r="AG133" s="53"/>
      <c r="AI133" s="53">
        <f t="shared" si="7"/>
        <v>2.2000000000000006</v>
      </c>
      <c r="AJ133" s="53">
        <f t="shared" si="8"/>
        <v>129</v>
      </c>
    </row>
    <row r="134" spans="2:36" hidden="1" x14ac:dyDescent="0.25">
      <c r="B134" s="50"/>
      <c r="C134" s="53"/>
      <c r="D134" s="53"/>
      <c r="E134" s="53">
        <v>130</v>
      </c>
      <c r="F134" s="53">
        <f t="shared" si="23"/>
        <v>21.992307692307726</v>
      </c>
      <c r="G134" s="53">
        <f t="shared" si="24"/>
        <v>22.644827586206929</v>
      </c>
      <c r="H134" s="53">
        <f t="shared" si="25"/>
        <v>18.391954022988539</v>
      </c>
      <c r="I134" s="53">
        <f t="shared" si="26"/>
        <v>13.988311688311679</v>
      </c>
      <c r="J134" s="53">
        <f t="shared" si="27"/>
        <v>15.507547169811312</v>
      </c>
      <c r="K134" s="53">
        <f t="shared" si="28"/>
        <v>13.014285714285705</v>
      </c>
      <c r="L134" s="53">
        <f t="shared" si="29"/>
        <v>14.195910780669136</v>
      </c>
      <c r="M134" s="53">
        <f t="shared" si="30"/>
        <v>14.86281407035175</v>
      </c>
      <c r="N134" s="53">
        <f t="shared" si="31"/>
        <v>19.541379310344862</v>
      </c>
      <c r="O134" s="53">
        <f t="shared" si="32"/>
        <v>10.995652173913035</v>
      </c>
      <c r="P134" s="53">
        <f t="shared" si="33"/>
        <v>25.785364193328828</v>
      </c>
      <c r="Q134" s="53">
        <f t="shared" si="34"/>
        <v>13.83846153846153</v>
      </c>
      <c r="R134" s="53">
        <f t="shared" si="35"/>
        <v>18.429032258064549</v>
      </c>
      <c r="S134" s="53">
        <f t="shared" si="36"/>
        <v>2.3000000000000007</v>
      </c>
      <c r="T134" s="53">
        <f t="shared" si="37"/>
        <v>18.966666666666697</v>
      </c>
      <c r="U134" s="53">
        <f t="shared" si="38"/>
        <v>2.3000000000000007</v>
      </c>
      <c r="V134" s="53">
        <f t="shared" si="39"/>
        <v>5.7482758620689598</v>
      </c>
      <c r="W134" s="53">
        <f t="shared" si="40"/>
        <v>15.936363636363627</v>
      </c>
      <c r="X134" s="53">
        <f t="shared" si="41"/>
        <v>7.7054054054053971</v>
      </c>
      <c r="Y134" s="53">
        <f t="shared" si="42"/>
        <v>22.425786163522048</v>
      </c>
      <c r="Z134" s="53">
        <f t="shared" si="43"/>
        <v>13.820737327188931</v>
      </c>
      <c r="AA134" s="53">
        <f t="shared" si="44"/>
        <v>24.141052029731309</v>
      </c>
      <c r="AB134" s="53">
        <f t="shared" si="45"/>
        <v>15.343478260869556</v>
      </c>
      <c r="AC134" s="53">
        <f t="shared" si="46"/>
        <v>13.864625850340127</v>
      </c>
      <c r="AD134" s="53">
        <f t="shared" si="47"/>
        <v>21.138268792710736</v>
      </c>
      <c r="AF134" s="53"/>
      <c r="AG134" s="53"/>
      <c r="AI134" s="53">
        <f t="shared" si="7"/>
        <v>2.3000000000000007</v>
      </c>
      <c r="AJ134" s="53">
        <f t="shared" si="8"/>
        <v>130</v>
      </c>
    </row>
    <row r="135" spans="2:36" hidden="1" x14ac:dyDescent="0.25">
      <c r="B135" s="50"/>
      <c r="C135" s="60"/>
      <c r="D135" s="60"/>
      <c r="E135" s="53">
        <v>131</v>
      </c>
      <c r="F135" s="53">
        <f t="shared" si="23"/>
        <v>22.092307692307728</v>
      </c>
      <c r="G135" s="53">
        <f t="shared" si="24"/>
        <v>22.744827586206931</v>
      </c>
      <c r="H135" s="53">
        <f t="shared" si="25"/>
        <v>18.491954022988541</v>
      </c>
      <c r="I135" s="53">
        <f t="shared" si="26"/>
        <v>14.088311688311679</v>
      </c>
      <c r="J135" s="53">
        <f t="shared" si="27"/>
        <v>15.607547169811312</v>
      </c>
      <c r="K135" s="53">
        <f t="shared" si="28"/>
        <v>13.114285714285705</v>
      </c>
      <c r="L135" s="53">
        <f t="shared" si="29"/>
        <v>14.295910780669136</v>
      </c>
      <c r="M135" s="53">
        <f t="shared" si="30"/>
        <v>14.962814070351749</v>
      </c>
      <c r="N135" s="53">
        <f t="shared" si="31"/>
        <v>19.641379310344863</v>
      </c>
      <c r="O135" s="53">
        <f t="shared" si="32"/>
        <v>11.095652173913034</v>
      </c>
      <c r="P135" s="53">
        <f t="shared" si="33"/>
        <v>25.885364193328829</v>
      </c>
      <c r="Q135" s="53">
        <f t="shared" si="34"/>
        <v>13.93846153846153</v>
      </c>
      <c r="R135" s="53">
        <f t="shared" si="35"/>
        <v>18.52903225806455</v>
      </c>
      <c r="S135" s="53">
        <f t="shared" si="36"/>
        <v>2.4000000000000008</v>
      </c>
      <c r="T135" s="53">
        <f t="shared" si="37"/>
        <v>19.066666666666698</v>
      </c>
      <c r="U135" s="53">
        <f t="shared" si="38"/>
        <v>2.4000000000000008</v>
      </c>
      <c r="V135" s="53">
        <f t="shared" si="39"/>
        <v>5.8482758620689594</v>
      </c>
      <c r="W135" s="53">
        <f t="shared" si="40"/>
        <v>16.036363636363628</v>
      </c>
      <c r="X135" s="53">
        <f t="shared" si="41"/>
        <v>7.8054054054053967</v>
      </c>
      <c r="Y135" s="53">
        <f t="shared" si="42"/>
        <v>22.525786163522049</v>
      </c>
      <c r="Z135" s="53">
        <f t="shared" si="43"/>
        <v>13.920737327188931</v>
      </c>
      <c r="AA135" s="53">
        <f t="shared" si="44"/>
        <v>24.241052029731311</v>
      </c>
      <c r="AB135" s="53">
        <f t="shared" si="45"/>
        <v>15.443478260869556</v>
      </c>
      <c r="AC135" s="53">
        <f t="shared" si="46"/>
        <v>13.964625850340127</v>
      </c>
      <c r="AD135" s="53">
        <f t="shared" si="47"/>
        <v>21.238268792710738</v>
      </c>
      <c r="AF135" s="53"/>
      <c r="AG135" s="53"/>
      <c r="AI135" s="53">
        <f t="shared" si="7"/>
        <v>2.4000000000000008</v>
      </c>
      <c r="AJ135" s="53">
        <f t="shared" si="8"/>
        <v>131</v>
      </c>
    </row>
    <row r="136" spans="2:36" hidden="1" x14ac:dyDescent="0.25">
      <c r="B136" s="50"/>
      <c r="C136" s="54"/>
      <c r="D136" s="54"/>
      <c r="E136" s="53">
        <v>132</v>
      </c>
      <c r="F136" s="53">
        <f t="shared" si="23"/>
        <v>22.192307692307729</v>
      </c>
      <c r="G136" s="53">
        <f t="shared" si="24"/>
        <v>22.844827586206932</v>
      </c>
      <c r="H136" s="53">
        <f t="shared" si="25"/>
        <v>18.591954022988542</v>
      </c>
      <c r="I136" s="53">
        <f t="shared" si="26"/>
        <v>14.188311688311678</v>
      </c>
      <c r="J136" s="53">
        <f t="shared" si="27"/>
        <v>15.707547169811312</v>
      </c>
      <c r="K136" s="53">
        <f t="shared" si="28"/>
        <v>13.214285714285705</v>
      </c>
      <c r="L136" s="53">
        <f t="shared" si="29"/>
        <v>14.395910780669135</v>
      </c>
      <c r="M136" s="53">
        <f t="shared" si="30"/>
        <v>15.062814070351749</v>
      </c>
      <c r="N136" s="53">
        <f t="shared" si="31"/>
        <v>19.741379310344865</v>
      </c>
      <c r="O136" s="53">
        <f t="shared" si="32"/>
        <v>11.195652173913034</v>
      </c>
      <c r="P136" s="53">
        <f t="shared" si="33"/>
        <v>25.985364193328831</v>
      </c>
      <c r="Q136" s="53">
        <f t="shared" si="34"/>
        <v>14.038461538461529</v>
      </c>
      <c r="R136" s="53">
        <f t="shared" si="35"/>
        <v>18.629032258064552</v>
      </c>
      <c r="S136" s="53">
        <f t="shared" si="36"/>
        <v>2.5000000000000009</v>
      </c>
      <c r="T136" s="53">
        <f t="shared" si="37"/>
        <v>19.1666666666667</v>
      </c>
      <c r="U136" s="53">
        <f t="shared" si="38"/>
        <v>2.5000000000000009</v>
      </c>
      <c r="V136" s="53">
        <f t="shared" si="39"/>
        <v>5.9482758620689591</v>
      </c>
      <c r="W136" s="53">
        <f t="shared" si="40"/>
        <v>16.13636363636363</v>
      </c>
      <c r="X136" s="53">
        <f t="shared" si="41"/>
        <v>7.9054054054053964</v>
      </c>
      <c r="Y136" s="53">
        <f t="shared" si="42"/>
        <v>22.625786163522051</v>
      </c>
      <c r="Z136" s="53">
        <f t="shared" si="43"/>
        <v>14.020737327188931</v>
      </c>
      <c r="AA136" s="53">
        <f t="shared" si="44"/>
        <v>24.341052029731312</v>
      </c>
      <c r="AB136" s="53">
        <f t="shared" si="45"/>
        <v>15.543478260869556</v>
      </c>
      <c r="AC136" s="53">
        <f t="shared" si="46"/>
        <v>14.064625850340127</v>
      </c>
      <c r="AD136" s="53">
        <f t="shared" si="47"/>
        <v>21.338268792710739</v>
      </c>
      <c r="AF136" s="53"/>
      <c r="AG136" s="53"/>
      <c r="AI136" s="53">
        <f t="shared" si="7"/>
        <v>2.5000000000000009</v>
      </c>
      <c r="AJ136" s="53">
        <f t="shared" si="8"/>
        <v>132</v>
      </c>
    </row>
    <row r="137" spans="2:36" hidden="1" x14ac:dyDescent="0.25">
      <c r="B137" s="50"/>
      <c r="C137" s="54"/>
      <c r="D137" s="54"/>
      <c r="E137" s="53">
        <v>133</v>
      </c>
      <c r="F137" s="53">
        <f t="shared" si="23"/>
        <v>22.29230769230773</v>
      </c>
      <c r="G137" s="53">
        <f t="shared" si="24"/>
        <v>22.944827586206934</v>
      </c>
      <c r="H137" s="53">
        <f t="shared" si="25"/>
        <v>18.691954022988543</v>
      </c>
      <c r="I137" s="53">
        <f t="shared" si="26"/>
        <v>14.288311688311678</v>
      </c>
      <c r="J137" s="53">
        <f t="shared" si="27"/>
        <v>15.807547169811311</v>
      </c>
      <c r="K137" s="53">
        <f t="shared" si="28"/>
        <v>13.314285714285704</v>
      </c>
      <c r="L137" s="53">
        <f t="shared" si="29"/>
        <v>14.495910780669135</v>
      </c>
      <c r="M137" s="53">
        <f t="shared" si="30"/>
        <v>15.162814070351748</v>
      </c>
      <c r="N137" s="53">
        <f t="shared" si="31"/>
        <v>19.841379310344866</v>
      </c>
      <c r="O137" s="53">
        <f t="shared" si="32"/>
        <v>11.295652173913034</v>
      </c>
      <c r="P137" s="53">
        <f t="shared" si="33"/>
        <v>26.085364193328832</v>
      </c>
      <c r="Q137" s="53">
        <f t="shared" si="34"/>
        <v>14.138461538461529</v>
      </c>
      <c r="R137" s="53">
        <f t="shared" si="35"/>
        <v>18.729032258064553</v>
      </c>
      <c r="S137" s="53">
        <f t="shared" si="36"/>
        <v>2.600000000000001</v>
      </c>
      <c r="T137" s="53">
        <f t="shared" si="37"/>
        <v>19.266666666666701</v>
      </c>
      <c r="U137" s="53">
        <f t="shared" si="38"/>
        <v>2.600000000000001</v>
      </c>
      <c r="V137" s="53">
        <f t="shared" si="39"/>
        <v>6.0482758620689587</v>
      </c>
      <c r="W137" s="53">
        <f t="shared" si="40"/>
        <v>16.236363636363631</v>
      </c>
      <c r="X137" s="53">
        <f t="shared" si="41"/>
        <v>8.005405405405396</v>
      </c>
      <c r="Y137" s="53">
        <f t="shared" si="42"/>
        <v>22.725786163522052</v>
      </c>
      <c r="Z137" s="53">
        <f t="shared" si="43"/>
        <v>14.12073732718893</v>
      </c>
      <c r="AA137" s="53">
        <f t="shared" si="44"/>
        <v>24.441052029731313</v>
      </c>
      <c r="AB137" s="53">
        <f t="shared" si="45"/>
        <v>15.643478260869555</v>
      </c>
      <c r="AC137" s="53">
        <f t="shared" si="46"/>
        <v>14.164625850340126</v>
      </c>
      <c r="AD137" s="53">
        <f t="shared" si="47"/>
        <v>21.43826879271074</v>
      </c>
      <c r="AF137" s="53"/>
      <c r="AG137" s="53"/>
      <c r="AI137" s="53">
        <f t="shared" si="7"/>
        <v>2.600000000000001</v>
      </c>
      <c r="AJ137" s="53">
        <f t="shared" si="8"/>
        <v>133</v>
      </c>
    </row>
    <row r="138" spans="2:36" hidden="1" x14ac:dyDescent="0.25">
      <c r="B138" s="50"/>
      <c r="C138" s="54"/>
      <c r="D138" s="54"/>
      <c r="E138" s="53">
        <v>134</v>
      </c>
      <c r="F138" s="53">
        <f t="shared" si="23"/>
        <v>22.392307692307732</v>
      </c>
      <c r="G138" s="53">
        <f t="shared" si="24"/>
        <v>23.044827586206935</v>
      </c>
      <c r="H138" s="53">
        <f t="shared" si="25"/>
        <v>18.791954022988545</v>
      </c>
      <c r="I138" s="53">
        <f t="shared" si="26"/>
        <v>14.388311688311678</v>
      </c>
      <c r="J138" s="53">
        <f t="shared" si="27"/>
        <v>15.907547169811311</v>
      </c>
      <c r="K138" s="53">
        <f t="shared" si="28"/>
        <v>13.414285714285704</v>
      </c>
      <c r="L138" s="53">
        <f t="shared" si="29"/>
        <v>14.595910780669135</v>
      </c>
      <c r="M138" s="53">
        <f t="shared" si="30"/>
        <v>15.262814070351748</v>
      </c>
      <c r="N138" s="53">
        <f t="shared" si="31"/>
        <v>19.941379310344868</v>
      </c>
      <c r="O138" s="53">
        <f t="shared" si="32"/>
        <v>11.395652173913033</v>
      </c>
      <c r="P138" s="53">
        <f t="shared" si="33"/>
        <v>26.185364193328834</v>
      </c>
      <c r="Q138" s="53">
        <f t="shared" si="34"/>
        <v>14.238461538461529</v>
      </c>
      <c r="R138" s="53">
        <f t="shared" si="35"/>
        <v>18.829032258064554</v>
      </c>
      <c r="S138" s="53">
        <f t="shared" si="36"/>
        <v>2.7000000000000011</v>
      </c>
      <c r="T138" s="53">
        <f t="shared" si="37"/>
        <v>19.366666666666703</v>
      </c>
      <c r="U138" s="53">
        <f t="shared" si="38"/>
        <v>2.7000000000000011</v>
      </c>
      <c r="V138" s="53">
        <f t="shared" si="39"/>
        <v>6.1482758620689584</v>
      </c>
      <c r="W138" s="53">
        <f t="shared" si="40"/>
        <v>16.336363636363632</v>
      </c>
      <c r="X138" s="53">
        <f t="shared" si="41"/>
        <v>8.1054054054053957</v>
      </c>
      <c r="Y138" s="53">
        <f t="shared" si="42"/>
        <v>22.825786163522054</v>
      </c>
      <c r="Z138" s="53">
        <f t="shared" si="43"/>
        <v>14.22073732718893</v>
      </c>
      <c r="AA138" s="53">
        <f t="shared" si="44"/>
        <v>24.541052029731315</v>
      </c>
      <c r="AB138" s="53">
        <f t="shared" si="45"/>
        <v>15.743478260869555</v>
      </c>
      <c r="AC138" s="53">
        <f t="shared" si="46"/>
        <v>14.264625850340126</v>
      </c>
      <c r="AD138" s="53">
        <f t="shared" si="47"/>
        <v>21.538268792710742</v>
      </c>
      <c r="AF138" s="53"/>
      <c r="AG138" s="53"/>
      <c r="AI138" s="53">
        <f t="shared" si="7"/>
        <v>2.7000000000000011</v>
      </c>
      <c r="AJ138" s="53">
        <f t="shared" si="8"/>
        <v>134</v>
      </c>
    </row>
    <row r="139" spans="2:36" hidden="1" x14ac:dyDescent="0.25">
      <c r="B139" s="50"/>
      <c r="C139" s="54"/>
      <c r="D139" s="54"/>
      <c r="E139" s="53">
        <v>135</v>
      </c>
      <c r="F139" s="53">
        <f t="shared" si="23"/>
        <v>22.492307692307733</v>
      </c>
      <c r="G139" s="53">
        <f t="shared" si="24"/>
        <v>23.144827586206937</v>
      </c>
      <c r="H139" s="53">
        <f t="shared" si="25"/>
        <v>18.891954022988546</v>
      </c>
      <c r="I139" s="53">
        <f t="shared" si="26"/>
        <v>14.488311688311677</v>
      </c>
      <c r="J139" s="53">
        <f t="shared" si="27"/>
        <v>16.007547169811311</v>
      </c>
      <c r="K139" s="53">
        <f t="shared" si="28"/>
        <v>13.514285714285704</v>
      </c>
      <c r="L139" s="53">
        <f t="shared" si="29"/>
        <v>14.695910780669134</v>
      </c>
      <c r="M139" s="53">
        <f t="shared" si="30"/>
        <v>15.362814070351748</v>
      </c>
      <c r="N139" s="53">
        <f t="shared" si="31"/>
        <v>20.041379310344869</v>
      </c>
      <c r="O139" s="53">
        <f t="shared" si="32"/>
        <v>11.495652173913033</v>
      </c>
      <c r="P139" s="53">
        <f t="shared" si="33"/>
        <v>26.285364193328835</v>
      </c>
      <c r="Q139" s="53">
        <f t="shared" si="34"/>
        <v>14.338461538461528</v>
      </c>
      <c r="R139" s="53">
        <f t="shared" si="35"/>
        <v>18.929032258064556</v>
      </c>
      <c r="S139" s="53">
        <f t="shared" si="36"/>
        <v>2.8000000000000012</v>
      </c>
      <c r="T139" s="53">
        <f t="shared" si="37"/>
        <v>19.466666666666704</v>
      </c>
      <c r="U139" s="53">
        <f t="shared" si="38"/>
        <v>2.8000000000000012</v>
      </c>
      <c r="V139" s="53">
        <f t="shared" si="39"/>
        <v>6.248275862068958</v>
      </c>
      <c r="W139" s="53">
        <f t="shared" si="40"/>
        <v>16.436363636363634</v>
      </c>
      <c r="X139" s="53">
        <f t="shared" si="41"/>
        <v>8.2054054054053953</v>
      </c>
      <c r="Y139" s="53">
        <f t="shared" si="42"/>
        <v>22.925786163522055</v>
      </c>
      <c r="Z139" s="53">
        <f t="shared" si="43"/>
        <v>14.32073732718893</v>
      </c>
      <c r="AA139" s="53">
        <f t="shared" si="44"/>
        <v>24.641052029731316</v>
      </c>
      <c r="AB139" s="53">
        <f t="shared" si="45"/>
        <v>15.843478260869555</v>
      </c>
      <c r="AC139" s="53">
        <f t="shared" si="46"/>
        <v>14.364625850340126</v>
      </c>
      <c r="AD139" s="53">
        <f t="shared" si="47"/>
        <v>21.638268792710743</v>
      </c>
      <c r="AF139" s="53"/>
      <c r="AG139" s="53"/>
      <c r="AI139" s="53">
        <f t="shared" si="7"/>
        <v>2.8000000000000012</v>
      </c>
      <c r="AJ139" s="53">
        <f t="shared" si="8"/>
        <v>135</v>
      </c>
    </row>
    <row r="140" spans="2:36" hidden="1" x14ac:dyDescent="0.25">
      <c r="B140" s="50"/>
      <c r="C140" s="54"/>
      <c r="D140" s="54"/>
      <c r="E140" s="53">
        <v>136</v>
      </c>
      <c r="F140" s="53">
        <f t="shared" si="23"/>
        <v>22.592307692307735</v>
      </c>
      <c r="G140" s="53">
        <f t="shared" si="24"/>
        <v>23.244827586206938</v>
      </c>
      <c r="H140" s="53">
        <f t="shared" si="25"/>
        <v>18.991954022988548</v>
      </c>
      <c r="I140" s="53">
        <f t="shared" si="26"/>
        <v>14.588311688311677</v>
      </c>
      <c r="J140" s="53">
        <f t="shared" si="27"/>
        <v>16.107547169811312</v>
      </c>
      <c r="K140" s="53">
        <f t="shared" si="28"/>
        <v>13.614285714285703</v>
      </c>
      <c r="L140" s="53">
        <f t="shared" si="29"/>
        <v>14.795910780669134</v>
      </c>
      <c r="M140" s="53">
        <f t="shared" si="30"/>
        <v>15.462814070351747</v>
      </c>
      <c r="N140" s="53">
        <f t="shared" si="31"/>
        <v>20.14137931034487</v>
      </c>
      <c r="O140" s="53">
        <f t="shared" si="32"/>
        <v>11.595652173913033</v>
      </c>
      <c r="P140" s="53">
        <f t="shared" si="33"/>
        <v>26.385364193328837</v>
      </c>
      <c r="Q140" s="53">
        <f t="shared" si="34"/>
        <v>14.438461538461528</v>
      </c>
      <c r="R140" s="53">
        <f t="shared" si="35"/>
        <v>19.029032258064557</v>
      </c>
      <c r="S140" s="53">
        <f t="shared" si="36"/>
        <v>2.9000000000000012</v>
      </c>
      <c r="T140" s="53">
        <f t="shared" si="37"/>
        <v>19.566666666666706</v>
      </c>
      <c r="U140" s="53">
        <f t="shared" si="38"/>
        <v>2.9000000000000012</v>
      </c>
      <c r="V140" s="53">
        <f t="shared" si="39"/>
        <v>6.3482758620689577</v>
      </c>
      <c r="W140" s="53">
        <f t="shared" si="40"/>
        <v>16.536363636363635</v>
      </c>
      <c r="X140" s="53">
        <f t="shared" si="41"/>
        <v>8.305405405405395</v>
      </c>
      <c r="Y140" s="53">
        <f t="shared" si="42"/>
        <v>23.025786163522056</v>
      </c>
      <c r="Z140" s="53">
        <f t="shared" si="43"/>
        <v>14.420737327188929</v>
      </c>
      <c r="AA140" s="53">
        <f t="shared" si="44"/>
        <v>24.741052029731318</v>
      </c>
      <c r="AB140" s="53">
        <f t="shared" si="45"/>
        <v>15.943478260869554</v>
      </c>
      <c r="AC140" s="53">
        <f t="shared" si="46"/>
        <v>14.464625850340125</v>
      </c>
      <c r="AD140" s="53">
        <f t="shared" si="47"/>
        <v>21.738268792710745</v>
      </c>
      <c r="AF140" s="53"/>
      <c r="AG140" s="53"/>
      <c r="AI140" s="53">
        <f t="shared" si="7"/>
        <v>2.9000000000000012</v>
      </c>
      <c r="AJ140" s="53">
        <f t="shared" si="8"/>
        <v>136</v>
      </c>
    </row>
    <row r="141" spans="2:36" hidden="1" x14ac:dyDescent="0.25">
      <c r="B141" s="50"/>
      <c r="C141" s="54"/>
      <c r="D141" s="54"/>
      <c r="E141" s="53">
        <v>137</v>
      </c>
      <c r="F141" s="53">
        <f t="shared" si="23"/>
        <v>22.692307692307736</v>
      </c>
      <c r="G141" s="53">
        <f t="shared" si="24"/>
        <v>23.344827586206939</v>
      </c>
      <c r="H141" s="53">
        <f t="shared" si="25"/>
        <v>19.091954022988549</v>
      </c>
      <c r="I141" s="53">
        <f t="shared" si="26"/>
        <v>14.688311688311677</v>
      </c>
      <c r="J141" s="53">
        <f t="shared" si="27"/>
        <v>16.207547169811313</v>
      </c>
      <c r="K141" s="53">
        <f t="shared" si="28"/>
        <v>13.714285714285703</v>
      </c>
      <c r="L141" s="53">
        <f t="shared" si="29"/>
        <v>14.895910780669134</v>
      </c>
      <c r="M141" s="53">
        <f t="shared" si="30"/>
        <v>15.562814070351747</v>
      </c>
      <c r="N141" s="53">
        <f t="shared" si="31"/>
        <v>20.241379310344872</v>
      </c>
      <c r="O141" s="53">
        <f t="shared" si="32"/>
        <v>11.695652173913032</v>
      </c>
      <c r="P141" s="53">
        <f t="shared" si="33"/>
        <v>26.485364193328838</v>
      </c>
      <c r="Q141" s="53">
        <f t="shared" si="34"/>
        <v>14.538461538461528</v>
      </c>
      <c r="R141" s="53">
        <f t="shared" si="35"/>
        <v>19.129032258064559</v>
      </c>
      <c r="S141" s="53">
        <f t="shared" si="36"/>
        <v>3.0000000000000013</v>
      </c>
      <c r="T141" s="53">
        <f t="shared" si="37"/>
        <v>19.666666666666707</v>
      </c>
      <c r="U141" s="53">
        <f t="shared" si="38"/>
        <v>3.0000000000000013</v>
      </c>
      <c r="V141" s="53">
        <f t="shared" si="39"/>
        <v>6.4482758620689573</v>
      </c>
      <c r="W141" s="53">
        <f t="shared" si="40"/>
        <v>16.636363636363637</v>
      </c>
      <c r="X141" s="53">
        <f t="shared" si="41"/>
        <v>8.4054054054053946</v>
      </c>
      <c r="Y141" s="53">
        <f t="shared" si="42"/>
        <v>23.125786163522058</v>
      </c>
      <c r="Z141" s="53">
        <f t="shared" si="43"/>
        <v>14.520737327188929</v>
      </c>
      <c r="AA141" s="53">
        <f t="shared" si="44"/>
        <v>24.841052029731319</v>
      </c>
      <c r="AB141" s="53">
        <f t="shared" si="45"/>
        <v>16.043478260869556</v>
      </c>
      <c r="AC141" s="53">
        <f t="shared" si="46"/>
        <v>14.564625850340125</v>
      </c>
      <c r="AD141" s="53">
        <f t="shared" si="47"/>
        <v>21.838268792710746</v>
      </c>
      <c r="AF141" s="53"/>
      <c r="AG141" s="53"/>
      <c r="AI141" s="53">
        <f t="shared" si="7"/>
        <v>3.0000000000000013</v>
      </c>
      <c r="AJ141" s="53">
        <f t="shared" si="8"/>
        <v>137</v>
      </c>
    </row>
    <row r="142" spans="2:36" hidden="1" x14ac:dyDescent="0.25">
      <c r="B142" s="50"/>
      <c r="C142" s="54"/>
      <c r="D142" s="54"/>
      <c r="E142" s="53">
        <v>138</v>
      </c>
      <c r="F142" s="53">
        <f t="shared" si="23"/>
        <v>22.792307692307737</v>
      </c>
      <c r="G142" s="53">
        <f t="shared" si="24"/>
        <v>23.444827586206941</v>
      </c>
      <c r="H142" s="53">
        <f t="shared" si="25"/>
        <v>19.191954022988551</v>
      </c>
      <c r="I142" s="53">
        <f t="shared" si="26"/>
        <v>14.788311688311676</v>
      </c>
      <c r="J142" s="53">
        <f t="shared" si="27"/>
        <v>16.307547169811315</v>
      </c>
      <c r="K142" s="53">
        <f t="shared" si="28"/>
        <v>13.814285714285703</v>
      </c>
      <c r="L142" s="53">
        <f t="shared" si="29"/>
        <v>14.995910780669133</v>
      </c>
      <c r="M142" s="53">
        <f t="shared" si="30"/>
        <v>15.662814070351747</v>
      </c>
      <c r="N142" s="53">
        <f t="shared" si="31"/>
        <v>20.341379310344873</v>
      </c>
      <c r="O142" s="53">
        <f t="shared" si="32"/>
        <v>11.795652173913032</v>
      </c>
      <c r="P142" s="53">
        <f t="shared" si="33"/>
        <v>26.585364193328839</v>
      </c>
      <c r="Q142" s="53">
        <f t="shared" si="34"/>
        <v>14.638461538461527</v>
      </c>
      <c r="R142" s="53">
        <f t="shared" si="35"/>
        <v>19.22903225806456</v>
      </c>
      <c r="S142" s="53">
        <f t="shared" si="36"/>
        <v>3.1000000000000014</v>
      </c>
      <c r="T142" s="53">
        <f t="shared" si="37"/>
        <v>19.766666666666708</v>
      </c>
      <c r="U142" s="53">
        <f t="shared" si="38"/>
        <v>3.1000000000000014</v>
      </c>
      <c r="V142" s="53">
        <f t="shared" si="39"/>
        <v>6.548275862068957</v>
      </c>
      <c r="W142" s="53">
        <f t="shared" si="40"/>
        <v>16.736363636363638</v>
      </c>
      <c r="X142" s="53">
        <f t="shared" si="41"/>
        <v>8.5054054054053942</v>
      </c>
      <c r="Y142" s="53">
        <f t="shared" si="42"/>
        <v>23.225786163522059</v>
      </c>
      <c r="Z142" s="53">
        <f t="shared" si="43"/>
        <v>14.620737327188928</v>
      </c>
      <c r="AA142" s="53">
        <f t="shared" si="44"/>
        <v>24.941052029731321</v>
      </c>
      <c r="AB142" s="53">
        <f t="shared" si="45"/>
        <v>16.143478260869557</v>
      </c>
      <c r="AC142" s="53">
        <f t="shared" si="46"/>
        <v>14.664625850340125</v>
      </c>
      <c r="AD142" s="53">
        <f t="shared" si="47"/>
        <v>21.938268792710748</v>
      </c>
      <c r="AF142" s="53"/>
      <c r="AG142" s="53"/>
      <c r="AI142" s="53">
        <f t="shared" si="7"/>
        <v>3.1000000000000014</v>
      </c>
      <c r="AJ142" s="53">
        <f t="shared" si="8"/>
        <v>138</v>
      </c>
    </row>
    <row r="143" spans="2:36" hidden="1" x14ac:dyDescent="0.25">
      <c r="B143" s="50"/>
      <c r="C143" s="50"/>
      <c r="D143" s="50"/>
      <c r="E143" s="53">
        <v>139</v>
      </c>
      <c r="F143" s="53">
        <f t="shared" si="23"/>
        <v>22.892307692307739</v>
      </c>
      <c r="G143" s="53">
        <f t="shared" si="24"/>
        <v>23.544827586206942</v>
      </c>
      <c r="H143" s="53">
        <f t="shared" si="25"/>
        <v>19.291954022988552</v>
      </c>
      <c r="I143" s="53">
        <f t="shared" si="26"/>
        <v>14.888311688311676</v>
      </c>
      <c r="J143" s="53">
        <f t="shared" si="27"/>
        <v>16.407547169811316</v>
      </c>
      <c r="K143" s="53">
        <f t="shared" si="28"/>
        <v>13.914285714285702</v>
      </c>
      <c r="L143" s="53">
        <f t="shared" si="29"/>
        <v>15.095910780669133</v>
      </c>
      <c r="M143" s="53">
        <f t="shared" si="30"/>
        <v>15.762814070351746</v>
      </c>
      <c r="N143" s="53">
        <f t="shared" si="31"/>
        <v>20.441379310344875</v>
      </c>
      <c r="O143" s="53">
        <f t="shared" si="32"/>
        <v>11.895652173913032</v>
      </c>
      <c r="P143" s="53">
        <f t="shared" si="33"/>
        <v>26.685364193328841</v>
      </c>
      <c r="Q143" s="53">
        <f t="shared" si="34"/>
        <v>14.738461538461527</v>
      </c>
      <c r="R143" s="53">
        <f t="shared" si="35"/>
        <v>19.329032258064561</v>
      </c>
      <c r="S143" s="53">
        <f t="shared" si="36"/>
        <v>3.2000000000000015</v>
      </c>
      <c r="T143" s="53">
        <f t="shared" si="37"/>
        <v>19.86666666666671</v>
      </c>
      <c r="U143" s="53">
        <f t="shared" si="38"/>
        <v>3.2000000000000015</v>
      </c>
      <c r="V143" s="53">
        <f t="shared" si="39"/>
        <v>6.6482758620689566</v>
      </c>
      <c r="W143" s="53">
        <f t="shared" si="40"/>
        <v>16.83636363636364</v>
      </c>
      <c r="X143" s="53">
        <f t="shared" si="41"/>
        <v>8.6054054054053939</v>
      </c>
      <c r="Y143" s="53">
        <f t="shared" si="42"/>
        <v>23.325786163522061</v>
      </c>
      <c r="Z143" s="53">
        <f t="shared" si="43"/>
        <v>14.720737327188928</v>
      </c>
      <c r="AA143" s="53">
        <f t="shared" si="44"/>
        <v>25.041052029731322</v>
      </c>
      <c r="AB143" s="53">
        <f t="shared" si="45"/>
        <v>16.243478260869558</v>
      </c>
      <c r="AC143" s="53">
        <f t="shared" si="46"/>
        <v>14.764625850340124</v>
      </c>
      <c r="AD143" s="53">
        <f t="shared" si="47"/>
        <v>22.038268792710749</v>
      </c>
      <c r="AF143" s="53"/>
      <c r="AG143" s="53"/>
      <c r="AI143" s="53">
        <f t="shared" si="7"/>
        <v>3.2000000000000015</v>
      </c>
      <c r="AJ143" s="53">
        <f t="shared" si="8"/>
        <v>139</v>
      </c>
    </row>
    <row r="144" spans="2:36" hidden="1" x14ac:dyDescent="0.25">
      <c r="B144" s="50"/>
      <c r="C144" s="50"/>
      <c r="D144" s="50"/>
      <c r="E144" s="53">
        <v>140</v>
      </c>
      <c r="F144" s="53">
        <f t="shared" si="23"/>
        <v>22.99230769230774</v>
      </c>
      <c r="G144" s="53">
        <f t="shared" si="24"/>
        <v>23.644827586206944</v>
      </c>
      <c r="H144" s="53">
        <f t="shared" si="25"/>
        <v>19.391954022988553</v>
      </c>
      <c r="I144" s="53">
        <f t="shared" si="26"/>
        <v>14.988311688311676</v>
      </c>
      <c r="J144" s="53">
        <f t="shared" si="27"/>
        <v>16.507547169811318</v>
      </c>
      <c r="K144" s="53">
        <f t="shared" si="28"/>
        <v>14.014285714285702</v>
      </c>
      <c r="L144" s="53">
        <f t="shared" si="29"/>
        <v>15.195910780669132</v>
      </c>
      <c r="M144" s="53">
        <f t="shared" si="30"/>
        <v>15.862814070351746</v>
      </c>
      <c r="N144" s="53">
        <f t="shared" si="31"/>
        <v>20.541379310344876</v>
      </c>
      <c r="O144" s="53">
        <f t="shared" si="32"/>
        <v>11.995652173913031</v>
      </c>
      <c r="P144" s="53">
        <f t="shared" si="33"/>
        <v>26.785364193328842</v>
      </c>
      <c r="Q144" s="53">
        <f t="shared" si="34"/>
        <v>14.838461538461527</v>
      </c>
      <c r="R144" s="53">
        <f t="shared" si="35"/>
        <v>19.429032258064563</v>
      </c>
      <c r="S144" s="53">
        <f t="shared" si="36"/>
        <v>3.3000000000000016</v>
      </c>
      <c r="T144" s="53">
        <f t="shared" si="37"/>
        <v>19.966666666666711</v>
      </c>
      <c r="U144" s="53">
        <f t="shared" si="38"/>
        <v>3.3000000000000016</v>
      </c>
      <c r="V144" s="53">
        <f t="shared" si="39"/>
        <v>6.7482758620689562</v>
      </c>
      <c r="W144" s="53">
        <f t="shared" si="40"/>
        <v>16.936363636363641</v>
      </c>
      <c r="X144" s="53">
        <f t="shared" si="41"/>
        <v>8.7054054054053935</v>
      </c>
      <c r="Y144" s="53">
        <f t="shared" si="42"/>
        <v>23.425786163522062</v>
      </c>
      <c r="Z144" s="53">
        <f t="shared" si="43"/>
        <v>14.820737327188928</v>
      </c>
      <c r="AA144" s="53">
        <f t="shared" si="44"/>
        <v>25.141052029731323</v>
      </c>
      <c r="AB144" s="53">
        <f t="shared" si="45"/>
        <v>16.34347826086956</v>
      </c>
      <c r="AC144" s="53">
        <f t="shared" si="46"/>
        <v>14.864625850340124</v>
      </c>
      <c r="AD144" s="53">
        <f t="shared" si="47"/>
        <v>22.13826879271075</v>
      </c>
      <c r="AF144" s="53"/>
      <c r="AG144" s="53"/>
      <c r="AI144" s="53">
        <f t="shared" si="7"/>
        <v>3.3000000000000016</v>
      </c>
      <c r="AJ144" s="53">
        <f t="shared" si="8"/>
        <v>140</v>
      </c>
    </row>
    <row r="145" spans="2:36" hidden="1" x14ac:dyDescent="0.25">
      <c r="B145" s="50"/>
      <c r="C145" s="50"/>
      <c r="D145" s="50"/>
      <c r="E145" s="53">
        <v>141</v>
      </c>
      <c r="F145" s="53">
        <f t="shared" si="23"/>
        <v>23.092307692307742</v>
      </c>
      <c r="G145" s="53">
        <f t="shared" si="24"/>
        <v>23.744827586206945</v>
      </c>
      <c r="H145" s="53">
        <f t="shared" si="25"/>
        <v>19.491954022988555</v>
      </c>
      <c r="I145" s="53">
        <f t="shared" si="26"/>
        <v>15.088311688311675</v>
      </c>
      <c r="J145" s="53">
        <f t="shared" si="27"/>
        <v>16.607547169811319</v>
      </c>
      <c r="K145" s="53">
        <f t="shared" si="28"/>
        <v>14.114285714285701</v>
      </c>
      <c r="L145" s="53">
        <f t="shared" si="29"/>
        <v>15.295910780669132</v>
      </c>
      <c r="M145" s="53">
        <f t="shared" si="30"/>
        <v>15.962814070351746</v>
      </c>
      <c r="N145" s="53">
        <f t="shared" si="31"/>
        <v>20.641379310344877</v>
      </c>
      <c r="O145" s="53">
        <f t="shared" si="32"/>
        <v>12.095652173913031</v>
      </c>
      <c r="P145" s="53">
        <f t="shared" si="33"/>
        <v>26.885364193328844</v>
      </c>
      <c r="Q145" s="53">
        <f t="shared" si="34"/>
        <v>14.938461538461526</v>
      </c>
      <c r="R145" s="53">
        <f t="shared" si="35"/>
        <v>19.529032258064564</v>
      </c>
      <c r="S145" s="53">
        <f t="shared" si="36"/>
        <v>3.4000000000000017</v>
      </c>
      <c r="T145" s="53">
        <f t="shared" si="37"/>
        <v>20.066666666666713</v>
      </c>
      <c r="U145" s="53">
        <f t="shared" si="38"/>
        <v>3.4000000000000017</v>
      </c>
      <c r="V145" s="53">
        <f t="shared" si="39"/>
        <v>6.8482758620689559</v>
      </c>
      <c r="W145" s="53">
        <f t="shared" si="40"/>
        <v>17.036363636363642</v>
      </c>
      <c r="X145" s="53">
        <f t="shared" si="41"/>
        <v>8.8054054054053932</v>
      </c>
      <c r="Y145" s="53">
        <f t="shared" si="42"/>
        <v>23.525786163522064</v>
      </c>
      <c r="Z145" s="53">
        <f t="shared" si="43"/>
        <v>14.920737327188927</v>
      </c>
      <c r="AA145" s="53">
        <f t="shared" si="44"/>
        <v>25.241052029731325</v>
      </c>
      <c r="AB145" s="53">
        <f t="shared" si="45"/>
        <v>16.443478260869561</v>
      </c>
      <c r="AC145" s="53">
        <f t="shared" si="46"/>
        <v>14.964625850340123</v>
      </c>
      <c r="AD145" s="53">
        <f t="shared" si="47"/>
        <v>22.238268792710752</v>
      </c>
      <c r="AF145" s="53"/>
      <c r="AG145" s="53"/>
      <c r="AI145" s="53">
        <f t="shared" si="7"/>
        <v>3.4000000000000017</v>
      </c>
      <c r="AJ145" s="53">
        <f t="shared" si="8"/>
        <v>141</v>
      </c>
    </row>
    <row r="146" spans="2:36" hidden="1" x14ac:dyDescent="0.25">
      <c r="B146" s="50"/>
      <c r="C146" s="50"/>
      <c r="D146" s="50"/>
      <c r="E146" s="53">
        <v>142</v>
      </c>
      <c r="F146" s="53">
        <f t="shared" si="23"/>
        <v>23.192307692307743</v>
      </c>
      <c r="G146" s="53">
        <f t="shared" si="24"/>
        <v>23.844827586206947</v>
      </c>
      <c r="H146" s="53">
        <f t="shared" si="25"/>
        <v>19.591954022988556</v>
      </c>
      <c r="I146" s="53">
        <f t="shared" si="26"/>
        <v>15.188311688311675</v>
      </c>
      <c r="J146" s="53">
        <f t="shared" si="27"/>
        <v>16.70754716981132</v>
      </c>
      <c r="K146" s="53">
        <f t="shared" si="28"/>
        <v>14.214285714285701</v>
      </c>
      <c r="L146" s="53">
        <f t="shared" si="29"/>
        <v>15.395910780669132</v>
      </c>
      <c r="M146" s="53">
        <f t="shared" si="30"/>
        <v>16.062814070351745</v>
      </c>
      <c r="N146" s="53">
        <f t="shared" si="31"/>
        <v>20.741379310344879</v>
      </c>
      <c r="O146" s="53">
        <f t="shared" si="32"/>
        <v>12.195652173913031</v>
      </c>
      <c r="P146" s="53">
        <f t="shared" si="33"/>
        <v>26.985364193328845</v>
      </c>
      <c r="Q146" s="53">
        <f t="shared" si="34"/>
        <v>15.038461538461526</v>
      </c>
      <c r="R146" s="53">
        <f t="shared" si="35"/>
        <v>19.629032258064566</v>
      </c>
      <c r="S146" s="53">
        <f t="shared" si="36"/>
        <v>3.5000000000000018</v>
      </c>
      <c r="T146" s="53">
        <f t="shared" si="37"/>
        <v>20.166666666666714</v>
      </c>
      <c r="U146" s="53">
        <f t="shared" si="38"/>
        <v>3.5000000000000018</v>
      </c>
      <c r="V146" s="53">
        <f t="shared" si="39"/>
        <v>6.9482758620689555</v>
      </c>
      <c r="W146" s="53">
        <f t="shared" si="40"/>
        <v>17.136363636363644</v>
      </c>
      <c r="X146" s="53">
        <f t="shared" si="41"/>
        <v>8.9054054054053928</v>
      </c>
      <c r="Y146" s="53">
        <f t="shared" si="42"/>
        <v>23.625786163522065</v>
      </c>
      <c r="Z146" s="53">
        <f t="shared" si="43"/>
        <v>15.020737327188927</v>
      </c>
      <c r="AA146" s="53">
        <f t="shared" si="44"/>
        <v>25.341052029731326</v>
      </c>
      <c r="AB146" s="53">
        <f t="shared" si="45"/>
        <v>16.543478260869563</v>
      </c>
      <c r="AC146" s="53">
        <f t="shared" si="46"/>
        <v>15.064625850340123</v>
      </c>
      <c r="AD146" s="53">
        <f t="shared" si="47"/>
        <v>22.338268792710753</v>
      </c>
      <c r="AF146" s="53"/>
      <c r="AG146" s="53"/>
      <c r="AI146" s="53">
        <f t="shared" si="7"/>
        <v>3.5000000000000018</v>
      </c>
      <c r="AJ146" s="53">
        <f t="shared" si="8"/>
        <v>142</v>
      </c>
    </row>
    <row r="147" spans="2:36" hidden="1" x14ac:dyDescent="0.25">
      <c r="B147" s="50"/>
      <c r="C147" s="50"/>
      <c r="D147" s="50"/>
      <c r="E147" s="53">
        <v>143</v>
      </c>
      <c r="F147" s="53">
        <f t="shared" si="23"/>
        <v>23.292307692307745</v>
      </c>
      <c r="G147" s="53">
        <f t="shared" si="24"/>
        <v>23.944827586206948</v>
      </c>
      <c r="H147" s="53">
        <f t="shared" si="25"/>
        <v>19.691954022988558</v>
      </c>
      <c r="I147" s="53">
        <f t="shared" si="26"/>
        <v>15.288311688311675</v>
      </c>
      <c r="J147" s="53">
        <f t="shared" si="27"/>
        <v>16.807547169811322</v>
      </c>
      <c r="K147" s="53">
        <f t="shared" si="28"/>
        <v>14.314285714285701</v>
      </c>
      <c r="L147" s="53">
        <f t="shared" si="29"/>
        <v>15.495910780669131</v>
      </c>
      <c r="M147" s="53">
        <f t="shared" si="30"/>
        <v>16.162814070351747</v>
      </c>
      <c r="N147" s="53">
        <f t="shared" si="31"/>
        <v>20.84137931034488</v>
      </c>
      <c r="O147" s="53">
        <f t="shared" si="32"/>
        <v>12.29565217391303</v>
      </c>
      <c r="P147" s="53">
        <f t="shared" si="33"/>
        <v>27.085364193328846</v>
      </c>
      <c r="Q147" s="53">
        <f t="shared" si="34"/>
        <v>15.138461538461526</v>
      </c>
      <c r="R147" s="53">
        <f t="shared" si="35"/>
        <v>19.729032258064567</v>
      </c>
      <c r="S147" s="53">
        <f t="shared" si="36"/>
        <v>3.6000000000000019</v>
      </c>
      <c r="T147" s="53">
        <f t="shared" si="37"/>
        <v>20.266666666666715</v>
      </c>
      <c r="U147" s="53">
        <f t="shared" si="38"/>
        <v>3.6000000000000019</v>
      </c>
      <c r="V147" s="53">
        <f t="shared" si="39"/>
        <v>7.0482758620689552</v>
      </c>
      <c r="W147" s="53">
        <f t="shared" si="40"/>
        <v>17.236363636363645</v>
      </c>
      <c r="X147" s="53">
        <f t="shared" si="41"/>
        <v>9.0054054054053925</v>
      </c>
      <c r="Y147" s="53">
        <f t="shared" si="42"/>
        <v>23.725786163522066</v>
      </c>
      <c r="Z147" s="53">
        <f t="shared" si="43"/>
        <v>15.120737327188927</v>
      </c>
      <c r="AA147" s="53">
        <f t="shared" si="44"/>
        <v>25.441052029731328</v>
      </c>
      <c r="AB147" s="53">
        <f t="shared" si="45"/>
        <v>16.643478260869564</v>
      </c>
      <c r="AC147" s="53">
        <f t="shared" si="46"/>
        <v>15.164625850340123</v>
      </c>
      <c r="AD147" s="53">
        <f t="shared" si="47"/>
        <v>22.438268792710755</v>
      </c>
      <c r="AF147" s="53"/>
      <c r="AG147" s="53"/>
      <c r="AI147" s="53">
        <f t="shared" si="7"/>
        <v>3.6000000000000019</v>
      </c>
      <c r="AJ147" s="53">
        <f t="shared" si="8"/>
        <v>143</v>
      </c>
    </row>
    <row r="148" spans="2:36" hidden="1" x14ac:dyDescent="0.25">
      <c r="B148" s="50"/>
      <c r="C148" s="50"/>
      <c r="D148" s="50"/>
      <c r="E148" s="53">
        <v>144</v>
      </c>
      <c r="F148" s="53">
        <f t="shared" ref="F148:F204" si="48">+F147+0.1</f>
        <v>23.392307692307746</v>
      </c>
      <c r="G148" s="53">
        <f t="shared" ref="G148:G204" si="49">+G147+0.1</f>
        <v>24.044827586206949</v>
      </c>
      <c r="H148" s="53">
        <f t="shared" ref="H148:H204" si="50">+H147+0.1</f>
        <v>19.791954022988559</v>
      </c>
      <c r="I148" s="53">
        <f t="shared" ref="I148:I204" si="51">+I147+0.1</f>
        <v>15.388311688311674</v>
      </c>
      <c r="J148" s="53">
        <f t="shared" ref="J148:J204" si="52">+J147+0.1</f>
        <v>16.907547169811323</v>
      </c>
      <c r="K148" s="53">
        <f t="shared" ref="K148:K204" si="53">+K147+0.1</f>
        <v>14.4142857142857</v>
      </c>
      <c r="L148" s="53">
        <f t="shared" ref="L148:L204" si="54">+L147+0.1</f>
        <v>15.595910780669131</v>
      </c>
      <c r="M148" s="53">
        <f t="shared" ref="M148:M204" si="55">+M147+0.1</f>
        <v>16.262814070351748</v>
      </c>
      <c r="N148" s="53">
        <f t="shared" ref="N148:N204" si="56">+N147+0.1</f>
        <v>20.941379310344882</v>
      </c>
      <c r="O148" s="53">
        <f t="shared" ref="O148:O204" si="57">+O147+0.1</f>
        <v>12.39565217391303</v>
      </c>
      <c r="P148" s="53">
        <f t="shared" ref="P148:P204" si="58">+P147+0.1</f>
        <v>27.185364193328848</v>
      </c>
      <c r="Q148" s="53">
        <f t="shared" ref="Q148:Q204" si="59">+Q147+0.1</f>
        <v>15.238461538461525</v>
      </c>
      <c r="R148" s="53">
        <f t="shared" ref="R148:R204" si="60">+R147+0.1</f>
        <v>19.829032258064569</v>
      </c>
      <c r="S148" s="53">
        <f t="shared" ref="S148:S204" si="61">+S147+0.1</f>
        <v>3.700000000000002</v>
      </c>
      <c r="T148" s="53">
        <f t="shared" ref="T148:T204" si="62">+T147+0.1</f>
        <v>20.366666666666717</v>
      </c>
      <c r="U148" s="53">
        <f t="shared" ref="U148:U204" si="63">+U147+0.1</f>
        <v>3.700000000000002</v>
      </c>
      <c r="V148" s="53">
        <f t="shared" ref="V148:V204" si="64">+V147+0.1</f>
        <v>7.1482758620689548</v>
      </c>
      <c r="W148" s="53">
        <f t="shared" ref="W148:W204" si="65">+W147+0.1</f>
        <v>17.336363636363647</v>
      </c>
      <c r="X148" s="53">
        <f t="shared" ref="X148:X204" si="66">+X147+0.1</f>
        <v>9.1054054054053921</v>
      </c>
      <c r="Y148" s="53">
        <f t="shared" ref="Y148:Y204" si="67">+Y147+0.1</f>
        <v>23.825786163522068</v>
      </c>
      <c r="Z148" s="53">
        <f t="shared" ref="Z148:Z204" si="68">+Z147+0.1</f>
        <v>15.220737327188926</v>
      </c>
      <c r="AA148" s="53">
        <f t="shared" ref="AA148:AA204" si="69">+AA147+0.1</f>
        <v>25.541052029731329</v>
      </c>
      <c r="AB148" s="53">
        <f t="shared" ref="AB148:AB204" si="70">+AB147+0.1</f>
        <v>16.743478260869566</v>
      </c>
      <c r="AC148" s="53">
        <f t="shared" ref="AC148:AC204" si="71">+AC147+0.1</f>
        <v>15.264625850340122</v>
      </c>
      <c r="AD148" s="53">
        <f t="shared" ref="AD148:AD204" si="72">+AD147+0.1</f>
        <v>22.538268792710756</v>
      </c>
      <c r="AF148" s="53"/>
      <c r="AG148" s="53"/>
      <c r="AI148" s="53">
        <f t="shared" si="7"/>
        <v>3.700000000000002</v>
      </c>
      <c r="AJ148" s="53">
        <f t="shared" si="8"/>
        <v>144</v>
      </c>
    </row>
    <row r="149" spans="2:36" hidden="1" x14ac:dyDescent="0.25">
      <c r="B149" s="50"/>
      <c r="C149" s="50"/>
      <c r="D149" s="50"/>
      <c r="E149" s="53">
        <v>145</v>
      </c>
      <c r="F149" s="53">
        <f t="shared" si="48"/>
        <v>23.492307692307747</v>
      </c>
      <c r="G149" s="53">
        <f t="shared" si="49"/>
        <v>24.144827586206951</v>
      </c>
      <c r="H149" s="53">
        <f t="shared" si="50"/>
        <v>19.891954022988561</v>
      </c>
      <c r="I149" s="53">
        <f t="shared" si="51"/>
        <v>15.488311688311674</v>
      </c>
      <c r="J149" s="53">
        <f t="shared" si="52"/>
        <v>17.007547169811325</v>
      </c>
      <c r="K149" s="53">
        <f t="shared" si="53"/>
        <v>14.5142857142857</v>
      </c>
      <c r="L149" s="53">
        <f t="shared" si="54"/>
        <v>15.695910780669131</v>
      </c>
      <c r="M149" s="53">
        <f t="shared" si="55"/>
        <v>16.36281407035175</v>
      </c>
      <c r="N149" s="53">
        <f t="shared" si="56"/>
        <v>21.041379310344883</v>
      </c>
      <c r="O149" s="53">
        <f t="shared" si="57"/>
        <v>12.49565217391303</v>
      </c>
      <c r="P149" s="53">
        <f t="shared" si="58"/>
        <v>27.285364193328849</v>
      </c>
      <c r="Q149" s="53">
        <f t="shared" si="59"/>
        <v>15.338461538461525</v>
      </c>
      <c r="R149" s="53">
        <f t="shared" si="60"/>
        <v>19.92903225806457</v>
      </c>
      <c r="S149" s="53">
        <f t="shared" si="61"/>
        <v>3.800000000000002</v>
      </c>
      <c r="T149" s="53">
        <f t="shared" si="62"/>
        <v>20.466666666666718</v>
      </c>
      <c r="U149" s="53">
        <f t="shared" si="63"/>
        <v>3.800000000000002</v>
      </c>
      <c r="V149" s="53">
        <f t="shared" si="64"/>
        <v>7.2482758620689545</v>
      </c>
      <c r="W149" s="53">
        <f t="shared" si="65"/>
        <v>17.436363636363648</v>
      </c>
      <c r="X149" s="53">
        <f t="shared" si="66"/>
        <v>9.2054054054053918</v>
      </c>
      <c r="Y149" s="53">
        <f t="shared" si="67"/>
        <v>23.925786163522069</v>
      </c>
      <c r="Z149" s="53">
        <f t="shared" si="68"/>
        <v>15.320737327188926</v>
      </c>
      <c r="AA149" s="53">
        <f t="shared" si="69"/>
        <v>25.64105202973133</v>
      </c>
      <c r="AB149" s="53">
        <f t="shared" si="70"/>
        <v>16.843478260869567</v>
      </c>
      <c r="AC149" s="53">
        <f t="shared" si="71"/>
        <v>15.364625850340122</v>
      </c>
      <c r="AD149" s="53">
        <f t="shared" si="72"/>
        <v>22.638268792710758</v>
      </c>
      <c r="AF149" s="53"/>
      <c r="AG149" s="53"/>
      <c r="AI149" s="53">
        <f t="shared" si="7"/>
        <v>3.800000000000002</v>
      </c>
      <c r="AJ149" s="53">
        <f t="shared" si="8"/>
        <v>145</v>
      </c>
    </row>
    <row r="150" spans="2:36" hidden="1" x14ac:dyDescent="0.25">
      <c r="B150" s="50"/>
      <c r="C150" s="50"/>
      <c r="D150" s="50"/>
      <c r="E150" s="53">
        <v>146</v>
      </c>
      <c r="F150" s="53">
        <f t="shared" si="48"/>
        <v>23.592307692307749</v>
      </c>
      <c r="G150" s="53">
        <f t="shared" si="49"/>
        <v>24.244827586206952</v>
      </c>
      <c r="H150" s="53">
        <f t="shared" si="50"/>
        <v>19.991954022988562</v>
      </c>
      <c r="I150" s="53">
        <f t="shared" si="51"/>
        <v>15.588311688311673</v>
      </c>
      <c r="J150" s="53">
        <f t="shared" si="52"/>
        <v>17.107547169811326</v>
      </c>
      <c r="K150" s="53">
        <f t="shared" si="53"/>
        <v>14.6142857142857</v>
      </c>
      <c r="L150" s="53">
        <f t="shared" si="54"/>
        <v>15.79591078066913</v>
      </c>
      <c r="M150" s="53">
        <f t="shared" si="55"/>
        <v>16.462814070351751</v>
      </c>
      <c r="N150" s="53">
        <f t="shared" si="56"/>
        <v>21.141379310344885</v>
      </c>
      <c r="O150" s="53">
        <f t="shared" si="57"/>
        <v>12.595652173913029</v>
      </c>
      <c r="P150" s="53">
        <f t="shared" si="58"/>
        <v>27.385364193328851</v>
      </c>
      <c r="Q150" s="53">
        <f t="shared" si="59"/>
        <v>15.438461538461524</v>
      </c>
      <c r="R150" s="53">
        <f t="shared" si="60"/>
        <v>20.029032258064571</v>
      </c>
      <c r="S150" s="53">
        <f t="shared" si="61"/>
        <v>3.9000000000000021</v>
      </c>
      <c r="T150" s="53">
        <f t="shared" si="62"/>
        <v>20.56666666666672</v>
      </c>
      <c r="U150" s="53">
        <f t="shared" si="63"/>
        <v>3.9000000000000021</v>
      </c>
      <c r="V150" s="53">
        <f t="shared" si="64"/>
        <v>7.3482758620689541</v>
      </c>
      <c r="W150" s="53">
        <f t="shared" si="65"/>
        <v>17.536363636363649</v>
      </c>
      <c r="X150" s="53">
        <f t="shared" si="66"/>
        <v>9.3054054054053914</v>
      </c>
      <c r="Y150" s="53">
        <f t="shared" si="67"/>
        <v>24.025786163522071</v>
      </c>
      <c r="Z150" s="53">
        <f t="shared" si="68"/>
        <v>15.420737327188926</v>
      </c>
      <c r="AA150" s="53">
        <f t="shared" si="69"/>
        <v>25.741052029731332</v>
      </c>
      <c r="AB150" s="53">
        <f t="shared" si="70"/>
        <v>16.943478260869568</v>
      </c>
      <c r="AC150" s="53">
        <f t="shared" si="71"/>
        <v>15.464625850340122</v>
      </c>
      <c r="AD150" s="53">
        <f t="shared" si="72"/>
        <v>22.738268792710759</v>
      </c>
      <c r="AF150" s="53"/>
      <c r="AG150" s="53"/>
      <c r="AI150" s="53">
        <f t="shared" si="7"/>
        <v>3.9000000000000021</v>
      </c>
      <c r="AJ150" s="53">
        <f t="shared" si="8"/>
        <v>146</v>
      </c>
    </row>
    <row r="151" spans="2:36" hidden="1" x14ac:dyDescent="0.25">
      <c r="B151" s="50"/>
      <c r="C151" s="50"/>
      <c r="D151" s="50"/>
      <c r="E151" s="53">
        <v>147</v>
      </c>
      <c r="F151" s="53">
        <f t="shared" si="48"/>
        <v>23.69230769230775</v>
      </c>
      <c r="G151" s="53">
        <f t="shared" si="49"/>
        <v>24.344827586206954</v>
      </c>
      <c r="H151" s="53">
        <f t="shared" si="50"/>
        <v>20.091954022988563</v>
      </c>
      <c r="I151" s="53">
        <f t="shared" si="51"/>
        <v>15.688311688311673</v>
      </c>
      <c r="J151" s="53">
        <f t="shared" si="52"/>
        <v>17.207547169811328</v>
      </c>
      <c r="K151" s="53">
        <f t="shared" si="53"/>
        <v>14.714285714285699</v>
      </c>
      <c r="L151" s="53">
        <f t="shared" si="54"/>
        <v>15.89591078066913</v>
      </c>
      <c r="M151" s="53">
        <f t="shared" si="55"/>
        <v>16.562814070351752</v>
      </c>
      <c r="N151" s="53">
        <f t="shared" si="56"/>
        <v>21.241379310344886</v>
      </c>
      <c r="O151" s="53">
        <f t="shared" si="57"/>
        <v>12.695652173913029</v>
      </c>
      <c r="P151" s="53">
        <f t="shared" si="58"/>
        <v>27.485364193328852</v>
      </c>
      <c r="Q151" s="53">
        <f t="shared" si="59"/>
        <v>15.538461538461524</v>
      </c>
      <c r="R151" s="53">
        <f t="shared" si="60"/>
        <v>20.129032258064573</v>
      </c>
      <c r="S151" s="53">
        <f t="shared" si="61"/>
        <v>4.0000000000000018</v>
      </c>
      <c r="T151" s="53">
        <f t="shared" si="62"/>
        <v>20.666666666666721</v>
      </c>
      <c r="U151" s="53">
        <f t="shared" si="63"/>
        <v>4.0000000000000018</v>
      </c>
      <c r="V151" s="53">
        <f t="shared" si="64"/>
        <v>7.4482758620689538</v>
      </c>
      <c r="W151" s="53">
        <f t="shared" si="65"/>
        <v>17.636363636363651</v>
      </c>
      <c r="X151" s="53">
        <f t="shared" si="66"/>
        <v>9.4054054054053911</v>
      </c>
      <c r="Y151" s="53">
        <f t="shared" si="67"/>
        <v>24.125786163522072</v>
      </c>
      <c r="Z151" s="53">
        <f t="shared" si="68"/>
        <v>15.520737327188925</v>
      </c>
      <c r="AA151" s="53">
        <f t="shared" si="69"/>
        <v>25.841052029731333</v>
      </c>
      <c r="AB151" s="53">
        <f t="shared" si="70"/>
        <v>17.04347826086957</v>
      </c>
      <c r="AC151" s="53">
        <f t="shared" si="71"/>
        <v>15.564625850340121</v>
      </c>
      <c r="AD151" s="53">
        <f t="shared" si="72"/>
        <v>22.83826879271076</v>
      </c>
      <c r="AF151" s="53"/>
      <c r="AG151" s="53"/>
      <c r="AI151" s="53">
        <f t="shared" ref="AI151:AI204" si="73">MIN(E151:AD151)</f>
        <v>4.0000000000000018</v>
      </c>
      <c r="AJ151" s="53">
        <f t="shared" ref="AJ151:AJ204" si="74">MAX(E151:AD151)</f>
        <v>147</v>
      </c>
    </row>
    <row r="152" spans="2:36" hidden="1" x14ac:dyDescent="0.25">
      <c r="B152" s="50"/>
      <c r="C152" s="50"/>
      <c r="D152" s="50"/>
      <c r="E152" s="53">
        <v>148</v>
      </c>
      <c r="F152" s="53">
        <f t="shared" si="48"/>
        <v>23.792307692307752</v>
      </c>
      <c r="G152" s="53">
        <f t="shared" si="49"/>
        <v>24.444827586206955</v>
      </c>
      <c r="H152" s="53">
        <f t="shared" si="50"/>
        <v>20.191954022988565</v>
      </c>
      <c r="I152" s="53">
        <f t="shared" si="51"/>
        <v>15.788311688311673</v>
      </c>
      <c r="J152" s="53">
        <f t="shared" si="52"/>
        <v>17.307547169811329</v>
      </c>
      <c r="K152" s="53">
        <f t="shared" si="53"/>
        <v>14.814285714285699</v>
      </c>
      <c r="L152" s="53">
        <f t="shared" si="54"/>
        <v>15.99591078066913</v>
      </c>
      <c r="M152" s="53">
        <f t="shared" si="55"/>
        <v>16.662814070351754</v>
      </c>
      <c r="N152" s="53">
        <f t="shared" si="56"/>
        <v>21.341379310344887</v>
      </c>
      <c r="O152" s="53">
        <f t="shared" si="57"/>
        <v>12.795652173913028</v>
      </c>
      <c r="P152" s="53">
        <f t="shared" si="58"/>
        <v>27.585364193328854</v>
      </c>
      <c r="Q152" s="53">
        <f t="shared" si="59"/>
        <v>15.638461538461524</v>
      </c>
      <c r="R152" s="53">
        <f t="shared" si="60"/>
        <v>20.229032258064574</v>
      </c>
      <c r="S152" s="53">
        <f t="shared" si="61"/>
        <v>4.1000000000000014</v>
      </c>
      <c r="T152" s="53">
        <f t="shared" si="62"/>
        <v>20.766666666666723</v>
      </c>
      <c r="U152" s="53">
        <f t="shared" si="63"/>
        <v>4.1000000000000014</v>
      </c>
      <c r="V152" s="53">
        <f t="shared" si="64"/>
        <v>7.5482758620689534</v>
      </c>
      <c r="W152" s="53">
        <f t="shared" si="65"/>
        <v>17.736363636363652</v>
      </c>
      <c r="X152" s="53">
        <f t="shared" si="66"/>
        <v>9.5054054054053907</v>
      </c>
      <c r="Y152" s="53">
        <f t="shared" si="67"/>
        <v>24.225786163522073</v>
      </c>
      <c r="Z152" s="53">
        <f t="shared" si="68"/>
        <v>15.620737327188925</v>
      </c>
      <c r="AA152" s="53">
        <f t="shared" si="69"/>
        <v>25.941052029731335</v>
      </c>
      <c r="AB152" s="53">
        <f t="shared" si="70"/>
        <v>17.143478260869571</v>
      </c>
      <c r="AC152" s="53">
        <f t="shared" si="71"/>
        <v>15.664625850340121</v>
      </c>
      <c r="AD152" s="53">
        <f t="shared" si="72"/>
        <v>22.938268792710762</v>
      </c>
      <c r="AF152" s="53"/>
      <c r="AG152" s="53"/>
      <c r="AI152" s="53">
        <f t="shared" si="73"/>
        <v>4.1000000000000014</v>
      </c>
      <c r="AJ152" s="53">
        <f t="shared" si="74"/>
        <v>148</v>
      </c>
    </row>
    <row r="153" spans="2:36" hidden="1" x14ac:dyDescent="0.25">
      <c r="B153" s="50"/>
      <c r="C153" s="50"/>
      <c r="D153" s="50"/>
      <c r="E153" s="53">
        <v>149</v>
      </c>
      <c r="F153" s="53">
        <f t="shared" si="48"/>
        <v>23.892307692307753</v>
      </c>
      <c r="G153" s="53">
        <f t="shared" si="49"/>
        <v>24.544827586206956</v>
      </c>
      <c r="H153" s="53">
        <f t="shared" si="50"/>
        <v>20.291954022988566</v>
      </c>
      <c r="I153" s="53">
        <f t="shared" si="51"/>
        <v>15.888311688311672</v>
      </c>
      <c r="J153" s="53">
        <f t="shared" si="52"/>
        <v>17.40754716981133</v>
      </c>
      <c r="K153" s="53">
        <f t="shared" si="53"/>
        <v>14.914285714285699</v>
      </c>
      <c r="L153" s="53">
        <f t="shared" si="54"/>
        <v>16.095910780669129</v>
      </c>
      <c r="M153" s="53">
        <f t="shared" si="55"/>
        <v>16.762814070351755</v>
      </c>
      <c r="N153" s="53">
        <f t="shared" si="56"/>
        <v>21.441379310344889</v>
      </c>
      <c r="O153" s="53">
        <f t="shared" si="57"/>
        <v>12.895652173913028</v>
      </c>
      <c r="P153" s="53">
        <f t="shared" si="58"/>
        <v>27.685364193328855</v>
      </c>
      <c r="Q153" s="53">
        <f t="shared" si="59"/>
        <v>15.738461538461523</v>
      </c>
      <c r="R153" s="53">
        <f t="shared" si="60"/>
        <v>20.329032258064576</v>
      </c>
      <c r="S153" s="53">
        <f t="shared" si="61"/>
        <v>4.2000000000000011</v>
      </c>
      <c r="T153" s="53">
        <f t="shared" si="62"/>
        <v>20.866666666666724</v>
      </c>
      <c r="U153" s="53">
        <f t="shared" si="63"/>
        <v>4.2000000000000011</v>
      </c>
      <c r="V153" s="53">
        <f t="shared" si="64"/>
        <v>7.648275862068953</v>
      </c>
      <c r="W153" s="53">
        <f t="shared" si="65"/>
        <v>17.836363636363654</v>
      </c>
      <c r="X153" s="53">
        <f t="shared" si="66"/>
        <v>9.6054054054053903</v>
      </c>
      <c r="Y153" s="53">
        <f t="shared" si="67"/>
        <v>24.325786163522075</v>
      </c>
      <c r="Z153" s="53">
        <f t="shared" si="68"/>
        <v>15.720737327188925</v>
      </c>
      <c r="AA153" s="53">
        <f t="shared" si="69"/>
        <v>26.041052029731336</v>
      </c>
      <c r="AB153" s="53">
        <f t="shared" si="70"/>
        <v>17.243478260869573</v>
      </c>
      <c r="AC153" s="53">
        <f t="shared" si="71"/>
        <v>15.764625850340121</v>
      </c>
      <c r="AD153" s="53">
        <f t="shared" si="72"/>
        <v>23.038268792710763</v>
      </c>
      <c r="AF153" s="53"/>
      <c r="AG153" s="53"/>
      <c r="AI153" s="53">
        <f t="shared" si="73"/>
        <v>4.2000000000000011</v>
      </c>
      <c r="AJ153" s="53">
        <f t="shared" si="74"/>
        <v>149</v>
      </c>
    </row>
    <row r="154" spans="2:36" hidden="1" x14ac:dyDescent="0.25">
      <c r="B154" s="50"/>
      <c r="C154" s="50"/>
      <c r="D154" s="50"/>
      <c r="E154" s="53">
        <v>150</v>
      </c>
      <c r="F154" s="53">
        <f t="shared" si="48"/>
        <v>23.992307692307755</v>
      </c>
      <c r="G154" s="53">
        <f t="shared" si="49"/>
        <v>24.644827586206958</v>
      </c>
      <c r="H154" s="53">
        <f t="shared" si="50"/>
        <v>20.391954022988568</v>
      </c>
      <c r="I154" s="53">
        <f t="shared" si="51"/>
        <v>15.988311688311672</v>
      </c>
      <c r="J154" s="53">
        <f t="shared" si="52"/>
        <v>17.507547169811332</v>
      </c>
      <c r="K154" s="53">
        <f t="shared" si="53"/>
        <v>15.014285714285698</v>
      </c>
      <c r="L154" s="53">
        <f t="shared" si="54"/>
        <v>16.195910780669131</v>
      </c>
      <c r="M154" s="53">
        <f t="shared" si="55"/>
        <v>16.862814070351757</v>
      </c>
      <c r="N154" s="53">
        <f t="shared" si="56"/>
        <v>21.54137931034489</v>
      </c>
      <c r="O154" s="53">
        <f t="shared" si="57"/>
        <v>12.995652173913028</v>
      </c>
      <c r="P154" s="53">
        <f t="shared" si="58"/>
        <v>27.785364193328856</v>
      </c>
      <c r="Q154" s="53">
        <f t="shared" si="59"/>
        <v>15.838461538461523</v>
      </c>
      <c r="R154" s="53">
        <f t="shared" si="60"/>
        <v>20.429032258064577</v>
      </c>
      <c r="S154" s="53">
        <f t="shared" si="61"/>
        <v>4.3000000000000007</v>
      </c>
      <c r="T154" s="53">
        <f t="shared" si="62"/>
        <v>20.966666666666725</v>
      </c>
      <c r="U154" s="53">
        <f t="shared" si="63"/>
        <v>4.3000000000000007</v>
      </c>
      <c r="V154" s="53">
        <f t="shared" si="64"/>
        <v>7.7482758620689527</v>
      </c>
      <c r="W154" s="53">
        <f t="shared" si="65"/>
        <v>17.936363636363655</v>
      </c>
      <c r="X154" s="53">
        <f t="shared" si="66"/>
        <v>9.70540540540539</v>
      </c>
      <c r="Y154" s="53">
        <f t="shared" si="67"/>
        <v>24.425786163522076</v>
      </c>
      <c r="Z154" s="53">
        <f t="shared" si="68"/>
        <v>15.820737327188924</v>
      </c>
      <c r="AA154" s="53">
        <f t="shared" si="69"/>
        <v>26.141052029731338</v>
      </c>
      <c r="AB154" s="53">
        <f t="shared" si="70"/>
        <v>17.343478260869574</v>
      </c>
      <c r="AC154" s="53">
        <f t="shared" si="71"/>
        <v>15.86462585034012</v>
      </c>
      <c r="AD154" s="53">
        <f t="shared" si="72"/>
        <v>23.138268792710765</v>
      </c>
      <c r="AF154" s="53"/>
      <c r="AG154" s="53"/>
      <c r="AI154" s="53">
        <f t="shared" si="73"/>
        <v>4.3000000000000007</v>
      </c>
      <c r="AJ154" s="53">
        <f t="shared" si="74"/>
        <v>150</v>
      </c>
    </row>
    <row r="155" spans="2:36" hidden="1" x14ac:dyDescent="0.25">
      <c r="B155" s="50"/>
      <c r="C155" s="50"/>
      <c r="D155" s="50"/>
      <c r="E155" s="53">
        <v>151</v>
      </c>
      <c r="F155" s="53">
        <f t="shared" si="48"/>
        <v>24.092307692307756</v>
      </c>
      <c r="G155" s="53">
        <f t="shared" si="49"/>
        <v>24.744827586206959</v>
      </c>
      <c r="H155" s="53">
        <f t="shared" si="50"/>
        <v>20.491954022988569</v>
      </c>
      <c r="I155" s="53">
        <f t="shared" si="51"/>
        <v>16.088311688311673</v>
      </c>
      <c r="J155" s="53">
        <f t="shared" si="52"/>
        <v>17.607547169811333</v>
      </c>
      <c r="K155" s="53">
        <f t="shared" si="53"/>
        <v>15.114285714285698</v>
      </c>
      <c r="L155" s="53">
        <f t="shared" si="54"/>
        <v>16.295910780669132</v>
      </c>
      <c r="M155" s="53">
        <f t="shared" si="55"/>
        <v>16.962814070351758</v>
      </c>
      <c r="N155" s="53">
        <f t="shared" si="56"/>
        <v>21.641379310344892</v>
      </c>
      <c r="O155" s="53">
        <f t="shared" si="57"/>
        <v>13.095652173913027</v>
      </c>
      <c r="P155" s="53">
        <f t="shared" si="58"/>
        <v>27.885364193328858</v>
      </c>
      <c r="Q155" s="53">
        <f t="shared" si="59"/>
        <v>15.938461538461523</v>
      </c>
      <c r="R155" s="53">
        <f t="shared" si="60"/>
        <v>20.529032258064579</v>
      </c>
      <c r="S155" s="53">
        <f t="shared" si="61"/>
        <v>4.4000000000000004</v>
      </c>
      <c r="T155" s="53">
        <f t="shared" si="62"/>
        <v>21.066666666666727</v>
      </c>
      <c r="U155" s="53">
        <f t="shared" si="63"/>
        <v>4.4000000000000004</v>
      </c>
      <c r="V155" s="53">
        <f t="shared" si="64"/>
        <v>7.8482758620689523</v>
      </c>
      <c r="W155" s="53">
        <f t="shared" si="65"/>
        <v>18.036363636363657</v>
      </c>
      <c r="X155" s="53">
        <f t="shared" si="66"/>
        <v>9.8054054054053896</v>
      </c>
      <c r="Y155" s="53">
        <f t="shared" si="67"/>
        <v>24.525786163522078</v>
      </c>
      <c r="Z155" s="53">
        <f t="shared" si="68"/>
        <v>15.920737327188924</v>
      </c>
      <c r="AA155" s="53">
        <f t="shared" si="69"/>
        <v>26.241052029731339</v>
      </c>
      <c r="AB155" s="53">
        <f t="shared" si="70"/>
        <v>17.443478260869576</v>
      </c>
      <c r="AC155" s="53">
        <f t="shared" si="71"/>
        <v>15.96462585034012</v>
      </c>
      <c r="AD155" s="53">
        <f t="shared" si="72"/>
        <v>23.238268792710766</v>
      </c>
      <c r="AF155" s="53"/>
      <c r="AG155" s="53"/>
      <c r="AI155" s="53">
        <f t="shared" si="73"/>
        <v>4.4000000000000004</v>
      </c>
      <c r="AJ155" s="53">
        <f t="shared" si="74"/>
        <v>151</v>
      </c>
    </row>
    <row r="156" spans="2:36" hidden="1" x14ac:dyDescent="0.25">
      <c r="B156" s="50"/>
      <c r="C156" s="50"/>
      <c r="D156" s="50"/>
      <c r="E156" s="53">
        <v>152</v>
      </c>
      <c r="F156" s="53">
        <f t="shared" si="48"/>
        <v>24.192307692307757</v>
      </c>
      <c r="G156" s="53">
        <f t="shared" si="49"/>
        <v>24.844827586206961</v>
      </c>
      <c r="H156" s="53">
        <f t="shared" si="50"/>
        <v>20.59195402298857</v>
      </c>
      <c r="I156" s="53">
        <f t="shared" si="51"/>
        <v>16.188311688311675</v>
      </c>
      <c r="J156" s="53">
        <f t="shared" si="52"/>
        <v>17.707547169811335</v>
      </c>
      <c r="K156" s="53">
        <f t="shared" si="53"/>
        <v>15.214285714285698</v>
      </c>
      <c r="L156" s="53">
        <f t="shared" si="54"/>
        <v>16.395910780669134</v>
      </c>
      <c r="M156" s="53">
        <f t="shared" si="55"/>
        <v>17.062814070351759</v>
      </c>
      <c r="N156" s="53">
        <f t="shared" si="56"/>
        <v>21.741379310344893</v>
      </c>
      <c r="O156" s="53">
        <f t="shared" si="57"/>
        <v>13.195652173913027</v>
      </c>
      <c r="P156" s="53">
        <f t="shared" si="58"/>
        <v>27.985364193328859</v>
      </c>
      <c r="Q156" s="53">
        <f t="shared" si="59"/>
        <v>16.038461538461522</v>
      </c>
      <c r="R156" s="53">
        <f t="shared" si="60"/>
        <v>20.62903225806458</v>
      </c>
      <c r="S156" s="53">
        <f t="shared" si="61"/>
        <v>4.5</v>
      </c>
      <c r="T156" s="53">
        <f t="shared" si="62"/>
        <v>21.166666666666728</v>
      </c>
      <c r="U156" s="53">
        <f t="shared" si="63"/>
        <v>4.5</v>
      </c>
      <c r="V156" s="53">
        <f t="shared" si="64"/>
        <v>7.948275862068952</v>
      </c>
      <c r="W156" s="53">
        <f t="shared" si="65"/>
        <v>18.136363636363658</v>
      </c>
      <c r="X156" s="53">
        <f t="shared" si="66"/>
        <v>9.9054054054053893</v>
      </c>
      <c r="Y156" s="53">
        <f t="shared" si="67"/>
        <v>24.625786163522079</v>
      </c>
      <c r="Z156" s="53">
        <f t="shared" si="68"/>
        <v>16.020737327188925</v>
      </c>
      <c r="AA156" s="53">
        <f t="shared" si="69"/>
        <v>26.34105202973134</v>
      </c>
      <c r="AB156" s="53">
        <f t="shared" si="70"/>
        <v>17.543478260869577</v>
      </c>
      <c r="AC156" s="53">
        <f t="shared" si="71"/>
        <v>16.064625850340121</v>
      </c>
      <c r="AD156" s="53">
        <f t="shared" si="72"/>
        <v>23.338268792710767</v>
      </c>
      <c r="AF156" s="53"/>
      <c r="AG156" s="53"/>
      <c r="AI156" s="53">
        <f t="shared" si="73"/>
        <v>4.5</v>
      </c>
      <c r="AJ156" s="53">
        <f t="shared" si="74"/>
        <v>152</v>
      </c>
    </row>
    <row r="157" spans="2:36" hidden="1" x14ac:dyDescent="0.25">
      <c r="B157" s="50"/>
      <c r="C157" s="50"/>
      <c r="D157" s="50"/>
      <c r="E157" s="53">
        <v>153</v>
      </c>
      <c r="F157" s="53">
        <f t="shared" si="48"/>
        <v>24.292307692307759</v>
      </c>
      <c r="G157" s="53">
        <f t="shared" si="49"/>
        <v>24.944827586206962</v>
      </c>
      <c r="H157" s="53">
        <f t="shared" si="50"/>
        <v>20.691954022988572</v>
      </c>
      <c r="I157" s="53">
        <f t="shared" si="51"/>
        <v>16.288311688311676</v>
      </c>
      <c r="J157" s="53">
        <f t="shared" si="52"/>
        <v>17.807547169811336</v>
      </c>
      <c r="K157" s="53">
        <f t="shared" si="53"/>
        <v>15.314285714285697</v>
      </c>
      <c r="L157" s="53">
        <f t="shared" si="54"/>
        <v>16.495910780669135</v>
      </c>
      <c r="M157" s="53">
        <f t="shared" si="55"/>
        <v>17.162814070351761</v>
      </c>
      <c r="N157" s="53">
        <f t="shared" si="56"/>
        <v>21.841379310344895</v>
      </c>
      <c r="O157" s="53">
        <f t="shared" si="57"/>
        <v>13.295652173913027</v>
      </c>
      <c r="P157" s="53">
        <f t="shared" si="58"/>
        <v>28.085364193328861</v>
      </c>
      <c r="Q157" s="53">
        <f t="shared" si="59"/>
        <v>16.138461538461524</v>
      </c>
      <c r="R157" s="53">
        <f t="shared" si="60"/>
        <v>20.729032258064581</v>
      </c>
      <c r="S157" s="53">
        <f t="shared" si="61"/>
        <v>4.5999999999999996</v>
      </c>
      <c r="T157" s="53">
        <f t="shared" si="62"/>
        <v>21.26666666666673</v>
      </c>
      <c r="U157" s="53">
        <f t="shared" si="63"/>
        <v>4.5999999999999996</v>
      </c>
      <c r="V157" s="53">
        <f t="shared" si="64"/>
        <v>8.0482758620689516</v>
      </c>
      <c r="W157" s="53">
        <f t="shared" si="65"/>
        <v>18.236363636363659</v>
      </c>
      <c r="X157" s="53">
        <f t="shared" si="66"/>
        <v>10.005405405405389</v>
      </c>
      <c r="Y157" s="53">
        <f t="shared" si="67"/>
        <v>24.725786163522081</v>
      </c>
      <c r="Z157" s="53">
        <f t="shared" si="68"/>
        <v>16.120737327188927</v>
      </c>
      <c r="AA157" s="53">
        <f t="shared" si="69"/>
        <v>26.441052029731342</v>
      </c>
      <c r="AB157" s="53">
        <f t="shared" si="70"/>
        <v>17.643478260869578</v>
      </c>
      <c r="AC157" s="53">
        <f t="shared" si="71"/>
        <v>16.164625850340123</v>
      </c>
      <c r="AD157" s="53">
        <f t="shared" si="72"/>
        <v>23.438268792710769</v>
      </c>
      <c r="AF157" s="53"/>
      <c r="AG157" s="53"/>
      <c r="AI157" s="53">
        <f t="shared" si="73"/>
        <v>4.5999999999999996</v>
      </c>
      <c r="AJ157" s="53">
        <f t="shared" si="74"/>
        <v>153</v>
      </c>
    </row>
    <row r="158" spans="2:36" hidden="1" x14ac:dyDescent="0.25">
      <c r="B158" s="50"/>
      <c r="C158" s="50"/>
      <c r="D158" s="50"/>
      <c r="E158" s="53">
        <v>154</v>
      </c>
      <c r="F158" s="53">
        <f t="shared" si="48"/>
        <v>24.39230769230776</v>
      </c>
      <c r="G158" s="53">
        <f t="shared" si="49"/>
        <v>25.044827586206964</v>
      </c>
      <c r="H158" s="53">
        <f t="shared" si="50"/>
        <v>20.791954022988573</v>
      </c>
      <c r="I158" s="53">
        <f t="shared" si="51"/>
        <v>16.388311688311678</v>
      </c>
      <c r="J158" s="53">
        <f t="shared" si="52"/>
        <v>17.907547169811338</v>
      </c>
      <c r="K158" s="53">
        <f t="shared" si="53"/>
        <v>15.414285714285697</v>
      </c>
      <c r="L158" s="53">
        <f t="shared" si="54"/>
        <v>16.595910780669136</v>
      </c>
      <c r="M158" s="53">
        <f t="shared" si="55"/>
        <v>17.262814070351762</v>
      </c>
      <c r="N158" s="53">
        <f t="shared" si="56"/>
        <v>21.941379310344896</v>
      </c>
      <c r="O158" s="53">
        <f t="shared" si="57"/>
        <v>13.395652173913026</v>
      </c>
      <c r="P158" s="53">
        <f t="shared" si="58"/>
        <v>28.185364193328862</v>
      </c>
      <c r="Q158" s="53">
        <f t="shared" si="59"/>
        <v>16.238461538461525</v>
      </c>
      <c r="R158" s="53">
        <f t="shared" si="60"/>
        <v>20.829032258064583</v>
      </c>
      <c r="S158" s="53">
        <f t="shared" si="61"/>
        <v>4.6999999999999993</v>
      </c>
      <c r="T158" s="53">
        <f t="shared" si="62"/>
        <v>21.366666666666731</v>
      </c>
      <c r="U158" s="53">
        <f t="shared" si="63"/>
        <v>4.6999999999999993</v>
      </c>
      <c r="V158" s="53">
        <f t="shared" si="64"/>
        <v>8.1482758620689513</v>
      </c>
      <c r="W158" s="53">
        <f t="shared" si="65"/>
        <v>18.336363636363661</v>
      </c>
      <c r="X158" s="53">
        <f t="shared" si="66"/>
        <v>10.105405405405389</v>
      </c>
      <c r="Y158" s="53">
        <f t="shared" si="67"/>
        <v>24.825786163522082</v>
      </c>
      <c r="Z158" s="53">
        <f t="shared" si="68"/>
        <v>16.220737327188928</v>
      </c>
      <c r="AA158" s="53">
        <f t="shared" si="69"/>
        <v>26.541052029731343</v>
      </c>
      <c r="AB158" s="53">
        <f t="shared" si="70"/>
        <v>17.74347826086958</v>
      </c>
      <c r="AC158" s="53">
        <f t="shared" si="71"/>
        <v>16.264625850340124</v>
      </c>
      <c r="AD158" s="53">
        <f t="shared" si="72"/>
        <v>23.53826879271077</v>
      </c>
      <c r="AF158" s="53"/>
      <c r="AG158" s="53"/>
      <c r="AI158" s="53">
        <f t="shared" si="73"/>
        <v>4.6999999999999993</v>
      </c>
      <c r="AJ158" s="53">
        <f t="shared" si="74"/>
        <v>154</v>
      </c>
    </row>
    <row r="159" spans="2:36" hidden="1" x14ac:dyDescent="0.25">
      <c r="B159" s="50"/>
      <c r="C159" s="50"/>
      <c r="D159" s="50"/>
      <c r="E159" s="53">
        <v>155</v>
      </c>
      <c r="F159" s="53">
        <f t="shared" si="48"/>
        <v>24.492307692307762</v>
      </c>
      <c r="G159" s="53">
        <f t="shared" si="49"/>
        <v>25.144827586206965</v>
      </c>
      <c r="H159" s="53">
        <f t="shared" si="50"/>
        <v>20.891954022988575</v>
      </c>
      <c r="I159" s="53">
        <f t="shared" si="51"/>
        <v>16.488311688311679</v>
      </c>
      <c r="J159" s="53">
        <f t="shared" si="52"/>
        <v>18.007547169811339</v>
      </c>
      <c r="K159" s="53">
        <f t="shared" si="53"/>
        <v>15.514285714285696</v>
      </c>
      <c r="L159" s="53">
        <f t="shared" si="54"/>
        <v>16.695910780669138</v>
      </c>
      <c r="M159" s="53">
        <f t="shared" si="55"/>
        <v>17.362814070351764</v>
      </c>
      <c r="N159" s="53">
        <f t="shared" si="56"/>
        <v>22.041379310344897</v>
      </c>
      <c r="O159" s="53">
        <f t="shared" si="57"/>
        <v>13.495652173913026</v>
      </c>
      <c r="P159" s="53">
        <f t="shared" si="58"/>
        <v>28.285364193328864</v>
      </c>
      <c r="Q159" s="53">
        <f t="shared" si="59"/>
        <v>16.338461538461527</v>
      </c>
      <c r="R159" s="53">
        <f t="shared" si="60"/>
        <v>20.929032258064584</v>
      </c>
      <c r="S159" s="53">
        <f t="shared" si="61"/>
        <v>4.7999999999999989</v>
      </c>
      <c r="T159" s="53">
        <f t="shared" si="62"/>
        <v>21.466666666666733</v>
      </c>
      <c r="U159" s="53">
        <f t="shared" si="63"/>
        <v>4.7999999999999989</v>
      </c>
      <c r="V159" s="53">
        <f t="shared" si="64"/>
        <v>8.2482758620689509</v>
      </c>
      <c r="W159" s="53">
        <f t="shared" si="65"/>
        <v>18.436363636363662</v>
      </c>
      <c r="X159" s="53">
        <f t="shared" si="66"/>
        <v>10.205405405405388</v>
      </c>
      <c r="Y159" s="53">
        <f t="shared" si="67"/>
        <v>24.925786163522083</v>
      </c>
      <c r="Z159" s="53">
        <f t="shared" si="68"/>
        <v>16.32073732718893</v>
      </c>
      <c r="AA159" s="53">
        <f t="shared" si="69"/>
        <v>26.641052029731345</v>
      </c>
      <c r="AB159" s="53">
        <f t="shared" si="70"/>
        <v>17.843478260869581</v>
      </c>
      <c r="AC159" s="53">
        <f t="shared" si="71"/>
        <v>16.364625850340126</v>
      </c>
      <c r="AD159" s="53">
        <f t="shared" si="72"/>
        <v>23.638268792710772</v>
      </c>
      <c r="AE159" s="48"/>
      <c r="AF159" s="53"/>
      <c r="AG159" s="53"/>
      <c r="AI159" s="53">
        <f t="shared" si="73"/>
        <v>4.7999999999999989</v>
      </c>
      <c r="AJ159" s="53">
        <f t="shared" si="74"/>
        <v>155</v>
      </c>
    </row>
    <row r="160" spans="2:36" hidden="1" x14ac:dyDescent="0.25">
      <c r="B160" s="50"/>
      <c r="C160" s="50"/>
      <c r="D160" s="50"/>
      <c r="E160" s="53">
        <v>156</v>
      </c>
      <c r="F160" s="53">
        <f t="shared" si="48"/>
        <v>24.592307692307763</v>
      </c>
      <c r="G160" s="53">
        <f t="shared" si="49"/>
        <v>25.244827586206966</v>
      </c>
      <c r="H160" s="53">
        <f t="shared" si="50"/>
        <v>20.991954022988576</v>
      </c>
      <c r="I160" s="53">
        <f t="shared" si="51"/>
        <v>16.588311688311681</v>
      </c>
      <c r="J160" s="53">
        <f t="shared" si="52"/>
        <v>18.10754716981134</v>
      </c>
      <c r="K160" s="53">
        <f t="shared" si="53"/>
        <v>15.614285714285696</v>
      </c>
      <c r="L160" s="53">
        <f t="shared" si="54"/>
        <v>16.795910780669139</v>
      </c>
      <c r="M160" s="53">
        <f t="shared" si="55"/>
        <v>17.462814070351765</v>
      </c>
      <c r="N160" s="53">
        <f t="shared" si="56"/>
        <v>22.141379310344899</v>
      </c>
      <c r="O160" s="53">
        <f t="shared" si="57"/>
        <v>13.595652173913026</v>
      </c>
      <c r="P160" s="53">
        <f t="shared" si="58"/>
        <v>28.385364193328865</v>
      </c>
      <c r="Q160" s="53">
        <f t="shared" si="59"/>
        <v>16.438461538461528</v>
      </c>
      <c r="R160" s="53">
        <f t="shared" si="60"/>
        <v>21.029032258064586</v>
      </c>
      <c r="S160" s="53">
        <f t="shared" si="61"/>
        <v>4.8999999999999986</v>
      </c>
      <c r="T160" s="53">
        <f t="shared" si="62"/>
        <v>21.566666666666734</v>
      </c>
      <c r="U160" s="53">
        <f t="shared" si="63"/>
        <v>4.8999999999999986</v>
      </c>
      <c r="V160" s="53">
        <f t="shared" si="64"/>
        <v>8.3482758620689506</v>
      </c>
      <c r="W160" s="53">
        <f t="shared" si="65"/>
        <v>18.536363636363664</v>
      </c>
      <c r="X160" s="53">
        <f t="shared" si="66"/>
        <v>10.305405405405388</v>
      </c>
      <c r="Y160" s="53">
        <f t="shared" si="67"/>
        <v>25.025786163522085</v>
      </c>
      <c r="Z160" s="53">
        <f t="shared" si="68"/>
        <v>16.420737327188931</v>
      </c>
      <c r="AA160" s="53">
        <f t="shared" si="69"/>
        <v>26.741052029731346</v>
      </c>
      <c r="AB160" s="53">
        <f t="shared" si="70"/>
        <v>17.943478260869583</v>
      </c>
      <c r="AC160" s="53">
        <f t="shared" si="71"/>
        <v>16.464625850340127</v>
      </c>
      <c r="AD160" s="53">
        <f t="shared" si="72"/>
        <v>23.738268792710773</v>
      </c>
      <c r="AE160" s="48"/>
      <c r="AF160" s="53"/>
      <c r="AG160" s="53"/>
      <c r="AI160" s="53">
        <f t="shared" si="73"/>
        <v>4.8999999999999986</v>
      </c>
      <c r="AJ160" s="53">
        <f t="shared" si="74"/>
        <v>156</v>
      </c>
    </row>
    <row r="161" spans="2:36" hidden="1" x14ac:dyDescent="0.25">
      <c r="B161" s="50"/>
      <c r="C161" s="50"/>
      <c r="D161" s="50"/>
      <c r="E161" s="53">
        <v>157</v>
      </c>
      <c r="F161" s="53">
        <f t="shared" si="48"/>
        <v>24.692307692307764</v>
      </c>
      <c r="G161" s="53">
        <f t="shared" si="49"/>
        <v>25.344827586206968</v>
      </c>
      <c r="H161" s="53">
        <f t="shared" si="50"/>
        <v>21.091954022988578</v>
      </c>
      <c r="I161" s="53">
        <f t="shared" si="51"/>
        <v>16.688311688311682</v>
      </c>
      <c r="J161" s="53">
        <f t="shared" si="52"/>
        <v>18.207547169811342</v>
      </c>
      <c r="K161" s="53">
        <f t="shared" si="53"/>
        <v>15.714285714285696</v>
      </c>
      <c r="L161" s="53">
        <f t="shared" si="54"/>
        <v>16.895910780669141</v>
      </c>
      <c r="M161" s="53">
        <f t="shared" si="55"/>
        <v>17.562814070351767</v>
      </c>
      <c r="N161" s="53">
        <f t="shared" si="56"/>
        <v>22.2413793103449</v>
      </c>
      <c r="O161" s="53">
        <f t="shared" si="57"/>
        <v>13.695652173913025</v>
      </c>
      <c r="P161" s="53">
        <f t="shared" si="58"/>
        <v>28.485364193328866</v>
      </c>
      <c r="Q161" s="53">
        <f t="shared" si="59"/>
        <v>16.538461538461529</v>
      </c>
      <c r="R161" s="53">
        <f t="shared" si="60"/>
        <v>21.129032258064587</v>
      </c>
      <c r="S161" s="53">
        <f t="shared" si="61"/>
        <v>4.9999999999999982</v>
      </c>
      <c r="T161" s="53">
        <f t="shared" si="62"/>
        <v>21.666666666666735</v>
      </c>
      <c r="U161" s="53">
        <f t="shared" si="63"/>
        <v>4.9999999999999982</v>
      </c>
      <c r="V161" s="53">
        <f t="shared" si="64"/>
        <v>8.4482758620689502</v>
      </c>
      <c r="W161" s="53">
        <f t="shared" si="65"/>
        <v>18.636363636363665</v>
      </c>
      <c r="X161" s="53">
        <f t="shared" si="66"/>
        <v>10.405405405405387</v>
      </c>
      <c r="Y161" s="53">
        <f t="shared" si="67"/>
        <v>25.125786163522086</v>
      </c>
      <c r="Z161" s="53">
        <f t="shared" si="68"/>
        <v>16.520737327188932</v>
      </c>
      <c r="AA161" s="53">
        <f t="shared" si="69"/>
        <v>26.841052029731348</v>
      </c>
      <c r="AB161" s="53">
        <f t="shared" si="70"/>
        <v>18.043478260869584</v>
      </c>
      <c r="AC161" s="53">
        <f t="shared" si="71"/>
        <v>16.564625850340128</v>
      </c>
      <c r="AD161" s="53">
        <f t="shared" si="72"/>
        <v>23.838268792710775</v>
      </c>
      <c r="AE161" s="48"/>
      <c r="AF161" s="53"/>
      <c r="AG161" s="53"/>
      <c r="AI161" s="53">
        <f t="shared" si="73"/>
        <v>4.9999999999999982</v>
      </c>
      <c r="AJ161" s="53">
        <f t="shared" si="74"/>
        <v>157</v>
      </c>
    </row>
    <row r="162" spans="2:36" hidden="1" x14ac:dyDescent="0.25">
      <c r="B162" s="50"/>
      <c r="C162" s="50"/>
      <c r="D162" s="50"/>
      <c r="E162" s="53">
        <v>158</v>
      </c>
      <c r="F162" s="53">
        <f t="shared" si="48"/>
        <v>24.792307692307766</v>
      </c>
      <c r="G162" s="53">
        <f t="shared" si="49"/>
        <v>25.444827586206969</v>
      </c>
      <c r="H162" s="53">
        <f t="shared" si="50"/>
        <v>21.191954022988579</v>
      </c>
      <c r="I162" s="53">
        <f t="shared" si="51"/>
        <v>16.788311688311683</v>
      </c>
      <c r="J162" s="53">
        <f t="shared" si="52"/>
        <v>18.307547169811343</v>
      </c>
      <c r="K162" s="53">
        <f t="shared" si="53"/>
        <v>15.814285714285695</v>
      </c>
      <c r="L162" s="53">
        <f t="shared" si="54"/>
        <v>16.995910780669142</v>
      </c>
      <c r="M162" s="53">
        <f t="shared" si="55"/>
        <v>17.662814070351768</v>
      </c>
      <c r="N162" s="53">
        <f t="shared" si="56"/>
        <v>22.341379310344902</v>
      </c>
      <c r="O162" s="53">
        <f t="shared" si="57"/>
        <v>13.795652173913025</v>
      </c>
      <c r="P162" s="53">
        <f t="shared" si="58"/>
        <v>28.585364193328868</v>
      </c>
      <c r="Q162" s="53">
        <f t="shared" si="59"/>
        <v>16.638461538461531</v>
      </c>
      <c r="R162" s="53">
        <f t="shared" si="60"/>
        <v>21.229032258064588</v>
      </c>
      <c r="S162" s="53">
        <f t="shared" si="61"/>
        <v>5.0999999999999979</v>
      </c>
      <c r="T162" s="53">
        <f t="shared" si="62"/>
        <v>21.766666666666737</v>
      </c>
      <c r="U162" s="53">
        <f t="shared" si="63"/>
        <v>5.0999999999999979</v>
      </c>
      <c r="V162" s="53">
        <f t="shared" si="64"/>
        <v>8.5482758620689498</v>
      </c>
      <c r="W162" s="53">
        <f t="shared" si="65"/>
        <v>18.736363636363667</v>
      </c>
      <c r="X162" s="53">
        <f t="shared" si="66"/>
        <v>10.505405405405387</v>
      </c>
      <c r="Y162" s="53">
        <f t="shared" si="67"/>
        <v>25.225786163522088</v>
      </c>
      <c r="Z162" s="53">
        <f t="shared" si="68"/>
        <v>16.620737327188934</v>
      </c>
      <c r="AA162" s="53">
        <f t="shared" si="69"/>
        <v>26.941052029731349</v>
      </c>
      <c r="AB162" s="53">
        <f t="shared" si="70"/>
        <v>18.143478260869585</v>
      </c>
      <c r="AC162" s="53">
        <f t="shared" si="71"/>
        <v>16.66462585034013</v>
      </c>
      <c r="AD162" s="53">
        <f t="shared" si="72"/>
        <v>23.938268792710776</v>
      </c>
      <c r="AE162" s="48"/>
      <c r="AF162" s="53"/>
      <c r="AG162" s="53"/>
      <c r="AI162" s="53">
        <f t="shared" si="73"/>
        <v>5.0999999999999979</v>
      </c>
      <c r="AJ162" s="53">
        <f t="shared" si="74"/>
        <v>158</v>
      </c>
    </row>
    <row r="163" spans="2:36" hidden="1" x14ac:dyDescent="0.25">
      <c r="B163" s="50"/>
      <c r="C163" s="50"/>
      <c r="D163" s="50"/>
      <c r="E163" s="53">
        <v>159</v>
      </c>
      <c r="F163" s="53">
        <f t="shared" si="48"/>
        <v>24.892307692307767</v>
      </c>
      <c r="G163" s="53">
        <f t="shared" si="49"/>
        <v>25.544827586206971</v>
      </c>
      <c r="H163" s="53">
        <f t="shared" si="50"/>
        <v>21.29195402298858</v>
      </c>
      <c r="I163" s="53">
        <f t="shared" si="51"/>
        <v>16.888311688311685</v>
      </c>
      <c r="J163" s="53">
        <f t="shared" si="52"/>
        <v>18.407547169811345</v>
      </c>
      <c r="K163" s="53">
        <f t="shared" si="53"/>
        <v>15.914285714285695</v>
      </c>
      <c r="L163" s="53">
        <f t="shared" si="54"/>
        <v>17.095910780669143</v>
      </c>
      <c r="M163" s="53">
        <f t="shared" si="55"/>
        <v>17.762814070351769</v>
      </c>
      <c r="N163" s="53">
        <f t="shared" si="56"/>
        <v>22.441379310344903</v>
      </c>
      <c r="O163" s="53">
        <f t="shared" si="57"/>
        <v>13.895652173913025</v>
      </c>
      <c r="P163" s="53">
        <f t="shared" si="58"/>
        <v>28.685364193328869</v>
      </c>
      <c r="Q163" s="53">
        <f t="shared" si="59"/>
        <v>16.738461538461532</v>
      </c>
      <c r="R163" s="53">
        <f t="shared" si="60"/>
        <v>21.32903225806459</v>
      </c>
      <c r="S163" s="53">
        <f t="shared" si="61"/>
        <v>5.1999999999999975</v>
      </c>
      <c r="T163" s="53">
        <f t="shared" si="62"/>
        <v>21.866666666666738</v>
      </c>
      <c r="U163" s="53">
        <f t="shared" si="63"/>
        <v>5.1999999999999975</v>
      </c>
      <c r="V163" s="53">
        <f t="shared" si="64"/>
        <v>8.6482758620689495</v>
      </c>
      <c r="W163" s="53">
        <f t="shared" si="65"/>
        <v>18.836363636363668</v>
      </c>
      <c r="X163" s="53">
        <f t="shared" si="66"/>
        <v>10.605405405405387</v>
      </c>
      <c r="Y163" s="53">
        <f t="shared" si="67"/>
        <v>25.325786163522089</v>
      </c>
      <c r="Z163" s="53">
        <f t="shared" si="68"/>
        <v>16.720737327188935</v>
      </c>
      <c r="AA163" s="53">
        <f t="shared" si="69"/>
        <v>27.04105202973135</v>
      </c>
      <c r="AB163" s="53">
        <f t="shared" si="70"/>
        <v>18.243478260869587</v>
      </c>
      <c r="AC163" s="53">
        <f t="shared" si="71"/>
        <v>16.764625850340131</v>
      </c>
      <c r="AD163" s="53">
        <f t="shared" si="72"/>
        <v>24.038268792710777</v>
      </c>
      <c r="AE163" s="48"/>
      <c r="AF163" s="53"/>
      <c r="AG163" s="53"/>
      <c r="AI163" s="53">
        <f t="shared" si="73"/>
        <v>5.1999999999999975</v>
      </c>
      <c r="AJ163" s="53">
        <f t="shared" si="74"/>
        <v>159</v>
      </c>
    </row>
    <row r="164" spans="2:36" hidden="1" x14ac:dyDescent="0.25">
      <c r="B164" s="50"/>
      <c r="C164" s="50"/>
      <c r="D164" s="50"/>
      <c r="E164" s="53">
        <v>160</v>
      </c>
      <c r="F164" s="53">
        <f t="shared" si="48"/>
        <v>24.992307692307769</v>
      </c>
      <c r="G164" s="53">
        <f t="shared" si="49"/>
        <v>25.644827586206972</v>
      </c>
      <c r="H164" s="53">
        <f t="shared" si="50"/>
        <v>21.391954022988582</v>
      </c>
      <c r="I164" s="53">
        <f t="shared" si="51"/>
        <v>16.988311688311686</v>
      </c>
      <c r="J164" s="53">
        <f t="shared" si="52"/>
        <v>18.507547169811346</v>
      </c>
      <c r="K164" s="53">
        <f t="shared" si="53"/>
        <v>16.014285714285695</v>
      </c>
      <c r="L164" s="53">
        <f t="shared" si="54"/>
        <v>17.195910780669145</v>
      </c>
      <c r="M164" s="53">
        <f t="shared" si="55"/>
        <v>17.862814070351771</v>
      </c>
      <c r="N164" s="53">
        <f t="shared" si="56"/>
        <v>22.541379310344904</v>
      </c>
      <c r="O164" s="53">
        <f t="shared" si="57"/>
        <v>13.995652173913024</v>
      </c>
      <c r="P164" s="53">
        <f t="shared" si="58"/>
        <v>28.785364193328871</v>
      </c>
      <c r="Q164" s="53">
        <f t="shared" si="59"/>
        <v>16.838461538461534</v>
      </c>
      <c r="R164" s="53">
        <f t="shared" si="60"/>
        <v>21.429032258064591</v>
      </c>
      <c r="S164" s="53">
        <f t="shared" si="61"/>
        <v>5.2999999999999972</v>
      </c>
      <c r="T164" s="53">
        <f t="shared" si="62"/>
        <v>21.96666666666674</v>
      </c>
      <c r="U164" s="53">
        <f t="shared" si="63"/>
        <v>5.2999999999999972</v>
      </c>
      <c r="V164" s="53">
        <f t="shared" si="64"/>
        <v>8.7482758620689491</v>
      </c>
      <c r="W164" s="53">
        <f t="shared" si="65"/>
        <v>18.936363636363669</v>
      </c>
      <c r="X164" s="53">
        <f t="shared" si="66"/>
        <v>10.705405405405386</v>
      </c>
      <c r="Y164" s="53">
        <f t="shared" si="67"/>
        <v>25.425786163522091</v>
      </c>
      <c r="Z164" s="53">
        <f t="shared" si="68"/>
        <v>16.820737327188937</v>
      </c>
      <c r="AA164" s="53">
        <f t="shared" si="69"/>
        <v>27.141052029731352</v>
      </c>
      <c r="AB164" s="53">
        <f t="shared" si="70"/>
        <v>18.343478260869588</v>
      </c>
      <c r="AC164" s="53">
        <f t="shared" si="71"/>
        <v>16.864625850340133</v>
      </c>
      <c r="AD164" s="53">
        <f t="shared" si="72"/>
        <v>24.138268792710779</v>
      </c>
      <c r="AE164" s="48"/>
      <c r="AF164" s="53"/>
      <c r="AG164" s="53"/>
      <c r="AI164" s="53">
        <f t="shared" si="73"/>
        <v>5.2999999999999972</v>
      </c>
      <c r="AJ164" s="53">
        <f t="shared" si="74"/>
        <v>160</v>
      </c>
    </row>
    <row r="165" spans="2:36" hidden="1" x14ac:dyDescent="0.25">
      <c r="B165" s="50"/>
      <c r="C165" s="50"/>
      <c r="D165" s="50"/>
      <c r="E165" s="53">
        <v>161</v>
      </c>
      <c r="F165" s="53">
        <f t="shared" si="48"/>
        <v>25.09230769230777</v>
      </c>
      <c r="G165" s="53">
        <f t="shared" si="49"/>
        <v>25.744827586206974</v>
      </c>
      <c r="H165" s="53">
        <f t="shared" si="50"/>
        <v>21.491954022988583</v>
      </c>
      <c r="I165" s="53">
        <f t="shared" si="51"/>
        <v>17.088311688311688</v>
      </c>
      <c r="J165" s="53">
        <f t="shared" si="52"/>
        <v>18.607547169811347</v>
      </c>
      <c r="K165" s="53">
        <f t="shared" si="53"/>
        <v>16.114285714285696</v>
      </c>
      <c r="L165" s="53">
        <f t="shared" si="54"/>
        <v>17.295910780669146</v>
      </c>
      <c r="M165" s="53">
        <f t="shared" si="55"/>
        <v>17.962814070351772</v>
      </c>
      <c r="N165" s="53">
        <f t="shared" si="56"/>
        <v>22.641379310344906</v>
      </c>
      <c r="O165" s="53">
        <f t="shared" si="57"/>
        <v>14.095652173913024</v>
      </c>
      <c r="P165" s="53">
        <f t="shared" si="58"/>
        <v>28.885364193328872</v>
      </c>
      <c r="Q165" s="53">
        <f t="shared" si="59"/>
        <v>16.938461538461535</v>
      </c>
      <c r="R165" s="53">
        <f t="shared" si="60"/>
        <v>21.529032258064593</v>
      </c>
      <c r="S165" s="53">
        <f t="shared" si="61"/>
        <v>5.3999999999999968</v>
      </c>
      <c r="T165" s="53">
        <f t="shared" si="62"/>
        <v>22.066666666666741</v>
      </c>
      <c r="U165" s="53">
        <f t="shared" si="63"/>
        <v>5.3999999999999968</v>
      </c>
      <c r="V165" s="53">
        <f t="shared" si="64"/>
        <v>8.8482758620689488</v>
      </c>
      <c r="W165" s="53">
        <f t="shared" si="65"/>
        <v>19.036363636363671</v>
      </c>
      <c r="X165" s="53">
        <f t="shared" si="66"/>
        <v>10.805405405405386</v>
      </c>
      <c r="Y165" s="53">
        <f t="shared" si="67"/>
        <v>25.525786163522092</v>
      </c>
      <c r="Z165" s="53">
        <f t="shared" si="68"/>
        <v>16.920737327188938</v>
      </c>
      <c r="AA165" s="53">
        <f t="shared" si="69"/>
        <v>27.241052029731353</v>
      </c>
      <c r="AB165" s="53">
        <f t="shared" si="70"/>
        <v>18.44347826086959</v>
      </c>
      <c r="AC165" s="53">
        <f t="shared" si="71"/>
        <v>16.964625850340134</v>
      </c>
      <c r="AD165" s="53">
        <f t="shared" si="72"/>
        <v>24.23826879271078</v>
      </c>
      <c r="AE165" s="48"/>
      <c r="AF165" s="53"/>
      <c r="AG165" s="53"/>
      <c r="AI165" s="53">
        <f t="shared" si="73"/>
        <v>5.3999999999999968</v>
      </c>
      <c r="AJ165" s="53">
        <f t="shared" si="74"/>
        <v>161</v>
      </c>
    </row>
    <row r="166" spans="2:36" hidden="1" x14ac:dyDescent="0.25">
      <c r="B166" s="50"/>
      <c r="C166" s="50"/>
      <c r="D166" s="50"/>
      <c r="E166" s="53">
        <v>162</v>
      </c>
      <c r="F166" s="53">
        <f t="shared" si="48"/>
        <v>25.192307692307772</v>
      </c>
      <c r="G166" s="53">
        <f t="shared" si="49"/>
        <v>25.844827586206975</v>
      </c>
      <c r="H166" s="53">
        <f t="shared" si="50"/>
        <v>21.591954022988585</v>
      </c>
      <c r="I166" s="53">
        <f t="shared" si="51"/>
        <v>17.188311688311689</v>
      </c>
      <c r="J166" s="53">
        <f t="shared" si="52"/>
        <v>18.707547169811349</v>
      </c>
      <c r="K166" s="53">
        <f t="shared" si="53"/>
        <v>16.214285714285698</v>
      </c>
      <c r="L166" s="53">
        <f t="shared" si="54"/>
        <v>17.395910780669148</v>
      </c>
      <c r="M166" s="53">
        <f t="shared" si="55"/>
        <v>18.062814070351774</v>
      </c>
      <c r="N166" s="53">
        <f t="shared" si="56"/>
        <v>22.741379310344907</v>
      </c>
      <c r="O166" s="53">
        <f t="shared" si="57"/>
        <v>14.195652173913023</v>
      </c>
      <c r="P166" s="53">
        <f t="shared" si="58"/>
        <v>28.985364193328873</v>
      </c>
      <c r="Q166" s="53">
        <f t="shared" si="59"/>
        <v>17.038461538461537</v>
      </c>
      <c r="R166" s="53">
        <f t="shared" si="60"/>
        <v>21.629032258064594</v>
      </c>
      <c r="S166" s="53">
        <f t="shared" si="61"/>
        <v>5.4999999999999964</v>
      </c>
      <c r="T166" s="53">
        <f t="shared" si="62"/>
        <v>22.166666666666742</v>
      </c>
      <c r="U166" s="53">
        <f t="shared" si="63"/>
        <v>5.4999999999999964</v>
      </c>
      <c r="V166" s="53">
        <f t="shared" si="64"/>
        <v>8.9482758620689484</v>
      </c>
      <c r="W166" s="53">
        <f t="shared" si="65"/>
        <v>19.136363636363672</v>
      </c>
      <c r="X166" s="53">
        <f t="shared" si="66"/>
        <v>10.905405405405386</v>
      </c>
      <c r="Y166" s="53">
        <f t="shared" si="67"/>
        <v>25.625786163522093</v>
      </c>
      <c r="Z166" s="53">
        <f t="shared" si="68"/>
        <v>17.02073732718894</v>
      </c>
      <c r="AA166" s="53">
        <f t="shared" si="69"/>
        <v>27.341052029731355</v>
      </c>
      <c r="AB166" s="53">
        <f t="shared" si="70"/>
        <v>18.543478260869591</v>
      </c>
      <c r="AC166" s="53">
        <f t="shared" si="71"/>
        <v>17.064625850340136</v>
      </c>
      <c r="AD166" s="53">
        <f t="shared" si="72"/>
        <v>24.338268792710782</v>
      </c>
      <c r="AE166" s="48"/>
      <c r="AF166" s="53"/>
      <c r="AG166" s="53"/>
      <c r="AI166" s="53">
        <f t="shared" si="73"/>
        <v>5.4999999999999964</v>
      </c>
      <c r="AJ166" s="53">
        <f t="shared" si="74"/>
        <v>162</v>
      </c>
    </row>
    <row r="167" spans="2:36" hidden="1" x14ac:dyDescent="0.25">
      <c r="B167" s="50"/>
      <c r="C167" s="50"/>
      <c r="D167" s="50"/>
      <c r="E167" s="53">
        <v>163</v>
      </c>
      <c r="F167" s="53">
        <f t="shared" si="48"/>
        <v>25.292307692307773</v>
      </c>
      <c r="G167" s="53">
        <f t="shared" si="49"/>
        <v>25.944827586206976</v>
      </c>
      <c r="H167" s="53">
        <f t="shared" si="50"/>
        <v>21.691954022988586</v>
      </c>
      <c r="I167" s="53">
        <f t="shared" si="51"/>
        <v>17.288311688311691</v>
      </c>
      <c r="J167" s="53">
        <f t="shared" si="52"/>
        <v>18.80754716981135</v>
      </c>
      <c r="K167" s="53">
        <f t="shared" si="53"/>
        <v>16.314285714285699</v>
      </c>
      <c r="L167" s="53">
        <f t="shared" si="54"/>
        <v>17.495910780669149</v>
      </c>
      <c r="M167" s="53">
        <f t="shared" si="55"/>
        <v>18.162814070351775</v>
      </c>
      <c r="N167" s="53">
        <f t="shared" si="56"/>
        <v>22.841379310344909</v>
      </c>
      <c r="O167" s="53">
        <f t="shared" si="57"/>
        <v>14.295652173913023</v>
      </c>
      <c r="P167" s="53">
        <f t="shared" si="58"/>
        <v>29.085364193328875</v>
      </c>
      <c r="Q167" s="53">
        <f t="shared" si="59"/>
        <v>17.138461538461538</v>
      </c>
      <c r="R167" s="53">
        <f t="shared" si="60"/>
        <v>21.729032258064596</v>
      </c>
      <c r="S167" s="53">
        <f t="shared" si="61"/>
        <v>5.5999999999999961</v>
      </c>
      <c r="T167" s="53">
        <f t="shared" si="62"/>
        <v>22.266666666666744</v>
      </c>
      <c r="U167" s="53">
        <f t="shared" si="63"/>
        <v>5.5999999999999961</v>
      </c>
      <c r="V167" s="53">
        <f t="shared" si="64"/>
        <v>9.0482758620689481</v>
      </c>
      <c r="W167" s="53">
        <f t="shared" si="65"/>
        <v>19.236363636363674</v>
      </c>
      <c r="X167" s="53">
        <f t="shared" si="66"/>
        <v>11.005405405405385</v>
      </c>
      <c r="Y167" s="53">
        <f t="shared" si="67"/>
        <v>25.725786163522095</v>
      </c>
      <c r="Z167" s="53">
        <f t="shared" si="68"/>
        <v>17.120737327188941</v>
      </c>
      <c r="AA167" s="53">
        <f t="shared" si="69"/>
        <v>27.441052029731356</v>
      </c>
      <c r="AB167" s="53">
        <f t="shared" si="70"/>
        <v>18.643478260869593</v>
      </c>
      <c r="AC167" s="53">
        <f t="shared" si="71"/>
        <v>17.164625850340137</v>
      </c>
      <c r="AD167" s="53">
        <f t="shared" si="72"/>
        <v>24.438268792710783</v>
      </c>
      <c r="AE167" s="48"/>
      <c r="AF167" s="53"/>
      <c r="AG167" s="53"/>
      <c r="AI167" s="53">
        <f t="shared" si="73"/>
        <v>5.5999999999999961</v>
      </c>
      <c r="AJ167" s="53">
        <f t="shared" si="74"/>
        <v>163</v>
      </c>
    </row>
    <row r="168" spans="2:36" hidden="1" x14ac:dyDescent="0.25">
      <c r="B168" s="50"/>
      <c r="C168" s="50"/>
      <c r="D168" s="50"/>
      <c r="E168" s="53">
        <v>164</v>
      </c>
      <c r="F168" s="53">
        <f t="shared" si="48"/>
        <v>25.392307692307774</v>
      </c>
      <c r="G168" s="53">
        <f t="shared" si="49"/>
        <v>26.044827586206978</v>
      </c>
      <c r="H168" s="53">
        <f t="shared" si="50"/>
        <v>21.791954022988588</v>
      </c>
      <c r="I168" s="53">
        <f t="shared" si="51"/>
        <v>17.388311688311692</v>
      </c>
      <c r="J168" s="53">
        <f t="shared" si="52"/>
        <v>18.907547169811352</v>
      </c>
      <c r="K168" s="53">
        <f t="shared" si="53"/>
        <v>16.4142857142857</v>
      </c>
      <c r="L168" s="53">
        <f t="shared" si="54"/>
        <v>17.595910780669151</v>
      </c>
      <c r="M168" s="53">
        <f t="shared" si="55"/>
        <v>18.262814070351777</v>
      </c>
      <c r="N168" s="53">
        <f t="shared" si="56"/>
        <v>22.94137931034491</v>
      </c>
      <c r="O168" s="53">
        <f t="shared" si="57"/>
        <v>14.395652173913023</v>
      </c>
      <c r="P168" s="53">
        <f t="shared" si="58"/>
        <v>29.185364193328876</v>
      </c>
      <c r="Q168" s="53">
        <f t="shared" si="59"/>
        <v>17.238461538461539</v>
      </c>
      <c r="R168" s="53">
        <f t="shared" si="60"/>
        <v>21.829032258064597</v>
      </c>
      <c r="S168" s="53">
        <f t="shared" si="61"/>
        <v>5.6999999999999957</v>
      </c>
      <c r="T168" s="53">
        <f t="shared" si="62"/>
        <v>22.366666666666745</v>
      </c>
      <c r="U168" s="53">
        <f t="shared" si="63"/>
        <v>5.6999999999999957</v>
      </c>
      <c r="V168" s="53">
        <f t="shared" si="64"/>
        <v>9.1482758620689477</v>
      </c>
      <c r="W168" s="53">
        <f t="shared" si="65"/>
        <v>19.336363636363675</v>
      </c>
      <c r="X168" s="53">
        <f t="shared" si="66"/>
        <v>11.105405405405385</v>
      </c>
      <c r="Y168" s="53">
        <f t="shared" si="67"/>
        <v>25.825786163522096</v>
      </c>
      <c r="Z168" s="53">
        <f t="shared" si="68"/>
        <v>17.220737327188942</v>
      </c>
      <c r="AA168" s="53">
        <f t="shared" si="69"/>
        <v>27.541052029731357</v>
      </c>
      <c r="AB168" s="53">
        <f t="shared" si="70"/>
        <v>18.743478260869594</v>
      </c>
      <c r="AC168" s="53">
        <f t="shared" si="71"/>
        <v>17.264625850340138</v>
      </c>
      <c r="AD168" s="53">
        <f t="shared" si="72"/>
        <v>24.538268792710785</v>
      </c>
      <c r="AE168" s="48"/>
      <c r="AF168" s="53"/>
      <c r="AG168" s="53"/>
      <c r="AI168" s="53">
        <f t="shared" si="73"/>
        <v>5.6999999999999957</v>
      </c>
      <c r="AJ168" s="53">
        <f t="shared" si="74"/>
        <v>164</v>
      </c>
    </row>
    <row r="169" spans="2:36" hidden="1" x14ac:dyDescent="0.25">
      <c r="B169" s="50"/>
      <c r="C169" s="50"/>
      <c r="D169" s="50"/>
      <c r="E169" s="53">
        <v>165</v>
      </c>
      <c r="F169" s="53">
        <f t="shared" si="48"/>
        <v>25.492307692307776</v>
      </c>
      <c r="G169" s="53">
        <f t="shared" si="49"/>
        <v>26.144827586206979</v>
      </c>
      <c r="H169" s="53">
        <f t="shared" si="50"/>
        <v>21.891954022988589</v>
      </c>
      <c r="I169" s="53">
        <f t="shared" si="51"/>
        <v>17.488311688311693</v>
      </c>
      <c r="J169" s="53">
        <f t="shared" si="52"/>
        <v>19.007547169811353</v>
      </c>
      <c r="K169" s="53">
        <f t="shared" si="53"/>
        <v>16.514285714285702</v>
      </c>
      <c r="L169" s="53">
        <f t="shared" si="54"/>
        <v>17.695910780669152</v>
      </c>
      <c r="M169" s="53">
        <f t="shared" si="55"/>
        <v>18.362814070351778</v>
      </c>
      <c r="N169" s="53">
        <f t="shared" si="56"/>
        <v>23.041379310344912</v>
      </c>
      <c r="O169" s="53">
        <f t="shared" si="57"/>
        <v>14.495652173913022</v>
      </c>
      <c r="P169" s="53">
        <f t="shared" si="58"/>
        <v>29.285364193328878</v>
      </c>
      <c r="Q169" s="53">
        <f t="shared" si="59"/>
        <v>17.338461538461541</v>
      </c>
      <c r="R169" s="53">
        <f t="shared" si="60"/>
        <v>21.929032258064598</v>
      </c>
      <c r="S169" s="53">
        <f t="shared" si="61"/>
        <v>5.7999999999999954</v>
      </c>
      <c r="T169" s="53">
        <f t="shared" si="62"/>
        <v>22.466666666666747</v>
      </c>
      <c r="U169" s="53">
        <f t="shared" si="63"/>
        <v>5.7999999999999954</v>
      </c>
      <c r="V169" s="53">
        <f t="shared" si="64"/>
        <v>9.2482758620689474</v>
      </c>
      <c r="W169" s="53">
        <f t="shared" si="65"/>
        <v>19.436363636363676</v>
      </c>
      <c r="X169" s="53">
        <f t="shared" si="66"/>
        <v>11.205405405405385</v>
      </c>
      <c r="Y169" s="53">
        <f t="shared" si="67"/>
        <v>25.925786163522098</v>
      </c>
      <c r="Z169" s="53">
        <f t="shared" si="68"/>
        <v>17.320737327188944</v>
      </c>
      <c r="AA169" s="53">
        <f t="shared" si="69"/>
        <v>27.641052029731359</v>
      </c>
      <c r="AB169" s="53">
        <f t="shared" si="70"/>
        <v>18.843478260869595</v>
      </c>
      <c r="AC169" s="53">
        <f t="shared" si="71"/>
        <v>17.36462585034014</v>
      </c>
      <c r="AD169" s="53">
        <f t="shared" si="72"/>
        <v>24.638268792710786</v>
      </c>
      <c r="AE169" s="48"/>
      <c r="AF169" s="53"/>
      <c r="AG169" s="53"/>
      <c r="AI169" s="53">
        <f t="shared" si="73"/>
        <v>5.7999999999999954</v>
      </c>
      <c r="AJ169" s="53">
        <f t="shared" si="74"/>
        <v>165</v>
      </c>
    </row>
    <row r="170" spans="2:36" hidden="1" x14ac:dyDescent="0.25">
      <c r="B170" s="50"/>
      <c r="C170" s="50"/>
      <c r="D170" s="50"/>
      <c r="E170" s="53">
        <v>166</v>
      </c>
      <c r="F170" s="53">
        <f t="shared" si="48"/>
        <v>25.592307692307777</v>
      </c>
      <c r="G170" s="53">
        <f t="shared" si="49"/>
        <v>26.244827586206981</v>
      </c>
      <c r="H170" s="53">
        <f t="shared" si="50"/>
        <v>21.99195402298859</v>
      </c>
      <c r="I170" s="53">
        <f t="shared" si="51"/>
        <v>17.588311688311695</v>
      </c>
      <c r="J170" s="53">
        <f t="shared" si="52"/>
        <v>19.107547169811355</v>
      </c>
      <c r="K170" s="53">
        <f t="shared" si="53"/>
        <v>16.614285714285703</v>
      </c>
      <c r="L170" s="53">
        <f t="shared" si="54"/>
        <v>17.795910780669153</v>
      </c>
      <c r="M170" s="53">
        <f t="shared" si="55"/>
        <v>18.462814070351779</v>
      </c>
      <c r="N170" s="53">
        <f t="shared" si="56"/>
        <v>23.141379310344913</v>
      </c>
      <c r="O170" s="53">
        <f t="shared" si="57"/>
        <v>14.595652173913022</v>
      </c>
      <c r="P170" s="53">
        <f t="shared" si="58"/>
        <v>29.385364193328879</v>
      </c>
      <c r="Q170" s="53">
        <f t="shared" si="59"/>
        <v>17.438461538461542</v>
      </c>
      <c r="R170" s="53">
        <f t="shared" si="60"/>
        <v>22.0290322580646</v>
      </c>
      <c r="S170" s="53">
        <f t="shared" si="61"/>
        <v>5.899999999999995</v>
      </c>
      <c r="T170" s="53">
        <f t="shared" si="62"/>
        <v>22.566666666666748</v>
      </c>
      <c r="U170" s="53">
        <f t="shared" si="63"/>
        <v>5.899999999999995</v>
      </c>
      <c r="V170" s="53">
        <f t="shared" si="64"/>
        <v>9.348275862068947</v>
      </c>
      <c r="W170" s="53">
        <f t="shared" si="65"/>
        <v>19.536363636363678</v>
      </c>
      <c r="X170" s="53">
        <f t="shared" si="66"/>
        <v>11.305405405405384</v>
      </c>
      <c r="Y170" s="53">
        <f t="shared" si="67"/>
        <v>26.025786163522099</v>
      </c>
      <c r="Z170" s="53">
        <f t="shared" si="68"/>
        <v>17.420737327188945</v>
      </c>
      <c r="AA170" s="53">
        <f t="shared" si="69"/>
        <v>27.74105202973136</v>
      </c>
      <c r="AB170" s="53">
        <f t="shared" si="70"/>
        <v>18.943478260869597</v>
      </c>
      <c r="AC170" s="53">
        <f t="shared" si="71"/>
        <v>17.464625850340141</v>
      </c>
      <c r="AD170" s="53">
        <f t="shared" si="72"/>
        <v>24.738268792710787</v>
      </c>
      <c r="AE170" s="48"/>
      <c r="AF170" s="53"/>
      <c r="AG170" s="53"/>
      <c r="AI170" s="53">
        <f t="shared" si="73"/>
        <v>5.899999999999995</v>
      </c>
      <c r="AJ170" s="53">
        <f t="shared" si="74"/>
        <v>166</v>
      </c>
    </row>
    <row r="171" spans="2:36" hidden="1" x14ac:dyDescent="0.25">
      <c r="B171" s="50"/>
      <c r="C171" s="50"/>
      <c r="D171" s="50"/>
      <c r="E171" s="53">
        <v>167</v>
      </c>
      <c r="F171" s="53">
        <f t="shared" si="48"/>
        <v>25.692307692307779</v>
      </c>
      <c r="G171" s="53">
        <f t="shared" si="49"/>
        <v>26.344827586206982</v>
      </c>
      <c r="H171" s="53">
        <f t="shared" si="50"/>
        <v>22.091954022988592</v>
      </c>
      <c r="I171" s="53">
        <f t="shared" si="51"/>
        <v>17.688311688311696</v>
      </c>
      <c r="J171" s="53">
        <f t="shared" si="52"/>
        <v>19.207547169811356</v>
      </c>
      <c r="K171" s="53">
        <f t="shared" si="53"/>
        <v>16.714285714285705</v>
      </c>
      <c r="L171" s="53">
        <f t="shared" si="54"/>
        <v>17.895910780669155</v>
      </c>
      <c r="M171" s="53">
        <f t="shared" si="55"/>
        <v>18.562814070351781</v>
      </c>
      <c r="N171" s="53">
        <f t="shared" si="56"/>
        <v>23.241379310344914</v>
      </c>
      <c r="O171" s="53">
        <f t="shared" si="57"/>
        <v>14.695652173913022</v>
      </c>
      <c r="P171" s="53">
        <f t="shared" si="58"/>
        <v>29.485364193328881</v>
      </c>
      <c r="Q171" s="53">
        <f t="shared" si="59"/>
        <v>17.538461538461544</v>
      </c>
      <c r="R171" s="53">
        <f t="shared" si="60"/>
        <v>22.129032258064601</v>
      </c>
      <c r="S171" s="53">
        <f t="shared" si="61"/>
        <v>5.9999999999999947</v>
      </c>
      <c r="T171" s="53">
        <f t="shared" si="62"/>
        <v>22.66666666666675</v>
      </c>
      <c r="U171" s="53">
        <f t="shared" si="63"/>
        <v>5.9999999999999947</v>
      </c>
      <c r="V171" s="53">
        <f t="shared" si="64"/>
        <v>9.4482758620689467</v>
      </c>
      <c r="W171" s="53">
        <f t="shared" si="65"/>
        <v>19.636363636363679</v>
      </c>
      <c r="X171" s="53">
        <f t="shared" si="66"/>
        <v>11.405405405405384</v>
      </c>
      <c r="Y171" s="53">
        <f t="shared" si="67"/>
        <v>26.1257861635221</v>
      </c>
      <c r="Z171" s="53">
        <f t="shared" si="68"/>
        <v>17.520737327188947</v>
      </c>
      <c r="AA171" s="53">
        <f t="shared" si="69"/>
        <v>27.841052029731362</v>
      </c>
      <c r="AB171" s="53">
        <f t="shared" si="70"/>
        <v>19.043478260869598</v>
      </c>
      <c r="AC171" s="53">
        <f t="shared" si="71"/>
        <v>17.564625850340143</v>
      </c>
      <c r="AD171" s="53">
        <f t="shared" si="72"/>
        <v>24.838268792710789</v>
      </c>
      <c r="AE171" s="48"/>
      <c r="AF171" s="53"/>
      <c r="AG171" s="53"/>
      <c r="AI171" s="53">
        <f t="shared" si="73"/>
        <v>5.9999999999999947</v>
      </c>
      <c r="AJ171" s="53">
        <f t="shared" si="74"/>
        <v>167</v>
      </c>
    </row>
    <row r="172" spans="2:36" hidden="1" x14ac:dyDescent="0.25">
      <c r="B172" s="50"/>
      <c r="C172" s="50"/>
      <c r="D172" s="50"/>
      <c r="E172" s="53">
        <v>168</v>
      </c>
      <c r="F172" s="53">
        <f t="shared" si="48"/>
        <v>25.79230769230778</v>
      </c>
      <c r="G172" s="53">
        <f t="shared" si="49"/>
        <v>26.444827586206983</v>
      </c>
      <c r="H172" s="53">
        <f t="shared" si="50"/>
        <v>22.191954022988593</v>
      </c>
      <c r="I172" s="53">
        <f t="shared" si="51"/>
        <v>17.788311688311698</v>
      </c>
      <c r="J172" s="53">
        <f t="shared" si="52"/>
        <v>19.307547169811357</v>
      </c>
      <c r="K172" s="53">
        <f t="shared" si="53"/>
        <v>16.814285714285706</v>
      </c>
      <c r="L172" s="53">
        <f t="shared" si="54"/>
        <v>17.995910780669156</v>
      </c>
      <c r="M172" s="53">
        <f t="shared" si="55"/>
        <v>18.662814070351782</v>
      </c>
      <c r="N172" s="53">
        <f t="shared" si="56"/>
        <v>23.341379310344916</v>
      </c>
      <c r="O172" s="53">
        <f t="shared" si="57"/>
        <v>14.795652173913021</v>
      </c>
      <c r="P172" s="53">
        <f t="shared" si="58"/>
        <v>29.585364193328882</v>
      </c>
      <c r="Q172" s="53">
        <f t="shared" si="59"/>
        <v>17.638461538461545</v>
      </c>
      <c r="R172" s="53">
        <f t="shared" si="60"/>
        <v>22.229032258064603</v>
      </c>
      <c r="S172" s="53">
        <f t="shared" si="61"/>
        <v>6.0999999999999943</v>
      </c>
      <c r="T172" s="53">
        <f t="shared" si="62"/>
        <v>22.766666666666751</v>
      </c>
      <c r="U172" s="53">
        <f t="shared" si="63"/>
        <v>6.0999999999999943</v>
      </c>
      <c r="V172" s="53">
        <f t="shared" si="64"/>
        <v>9.5482758620689463</v>
      </c>
      <c r="W172" s="53">
        <f t="shared" si="65"/>
        <v>19.736363636363681</v>
      </c>
      <c r="X172" s="53">
        <f t="shared" si="66"/>
        <v>11.505405405405384</v>
      </c>
      <c r="Y172" s="53">
        <f t="shared" si="67"/>
        <v>26.225786163522102</v>
      </c>
      <c r="Z172" s="53">
        <f t="shared" si="68"/>
        <v>17.620737327188948</v>
      </c>
      <c r="AA172" s="53">
        <f t="shared" si="69"/>
        <v>27.941052029731363</v>
      </c>
      <c r="AB172" s="53">
        <f t="shared" si="70"/>
        <v>19.1434782608696</v>
      </c>
      <c r="AC172" s="53">
        <f t="shared" si="71"/>
        <v>17.664625850340144</v>
      </c>
      <c r="AD172" s="53">
        <f t="shared" si="72"/>
        <v>24.93826879271079</v>
      </c>
      <c r="AE172" s="48"/>
      <c r="AF172" s="53"/>
      <c r="AG172" s="53"/>
      <c r="AI172" s="53">
        <f t="shared" si="73"/>
        <v>6.0999999999999943</v>
      </c>
      <c r="AJ172" s="53">
        <f t="shared" si="74"/>
        <v>168</v>
      </c>
    </row>
    <row r="173" spans="2:36" hidden="1" x14ac:dyDescent="0.25">
      <c r="B173" s="50"/>
      <c r="C173" s="50"/>
      <c r="D173" s="50"/>
      <c r="E173" s="53">
        <v>169</v>
      </c>
      <c r="F173" s="53">
        <f t="shared" si="48"/>
        <v>25.892307692307782</v>
      </c>
      <c r="G173" s="53">
        <f t="shared" si="49"/>
        <v>26.544827586206985</v>
      </c>
      <c r="H173" s="53">
        <f t="shared" si="50"/>
        <v>22.291954022988595</v>
      </c>
      <c r="I173" s="53">
        <f t="shared" si="51"/>
        <v>17.888311688311699</v>
      </c>
      <c r="J173" s="53">
        <f t="shared" si="52"/>
        <v>19.407547169811359</v>
      </c>
      <c r="K173" s="53">
        <f t="shared" si="53"/>
        <v>16.914285714285707</v>
      </c>
      <c r="L173" s="53">
        <f t="shared" si="54"/>
        <v>18.095910780669158</v>
      </c>
      <c r="M173" s="53">
        <f t="shared" si="55"/>
        <v>18.762814070351784</v>
      </c>
      <c r="N173" s="53">
        <f t="shared" si="56"/>
        <v>23.441379310344917</v>
      </c>
      <c r="O173" s="53">
        <f t="shared" si="57"/>
        <v>14.895652173913021</v>
      </c>
      <c r="P173" s="53">
        <f t="shared" si="58"/>
        <v>29.685364193328883</v>
      </c>
      <c r="Q173" s="53">
        <f t="shared" si="59"/>
        <v>17.738461538461546</v>
      </c>
      <c r="R173" s="53">
        <f t="shared" si="60"/>
        <v>22.329032258064604</v>
      </c>
      <c r="S173" s="53">
        <f t="shared" si="61"/>
        <v>6.199999999999994</v>
      </c>
      <c r="T173" s="53">
        <f t="shared" si="62"/>
        <v>22.866666666666752</v>
      </c>
      <c r="U173" s="53">
        <f t="shared" si="63"/>
        <v>6.199999999999994</v>
      </c>
      <c r="V173" s="53">
        <f t="shared" si="64"/>
        <v>9.6482758620689459</v>
      </c>
      <c r="W173" s="53">
        <f t="shared" si="65"/>
        <v>19.836363636363682</v>
      </c>
      <c r="X173" s="53">
        <f t="shared" si="66"/>
        <v>11.605405405405383</v>
      </c>
      <c r="Y173" s="53">
        <f t="shared" si="67"/>
        <v>26.325786163522103</v>
      </c>
      <c r="Z173" s="53">
        <f t="shared" si="68"/>
        <v>17.720737327188949</v>
      </c>
      <c r="AA173" s="53">
        <f t="shared" si="69"/>
        <v>28.041052029731365</v>
      </c>
      <c r="AB173" s="53">
        <f t="shared" si="70"/>
        <v>19.243478260869601</v>
      </c>
      <c r="AC173" s="53">
        <f t="shared" si="71"/>
        <v>17.764625850340146</v>
      </c>
      <c r="AD173" s="53">
        <f t="shared" si="72"/>
        <v>25.038268792710792</v>
      </c>
      <c r="AE173" s="48"/>
      <c r="AF173" s="53"/>
      <c r="AG173" s="53"/>
      <c r="AI173" s="53">
        <f t="shared" si="73"/>
        <v>6.199999999999994</v>
      </c>
      <c r="AJ173" s="53">
        <f t="shared" si="74"/>
        <v>169</v>
      </c>
    </row>
    <row r="174" spans="2:36" hidden="1" x14ac:dyDescent="0.25">
      <c r="B174" s="50"/>
      <c r="C174" s="50"/>
      <c r="D174" s="50"/>
      <c r="E174" s="53">
        <v>170</v>
      </c>
      <c r="F174" s="53">
        <f t="shared" si="48"/>
        <v>25.992307692307783</v>
      </c>
      <c r="G174" s="53">
        <f t="shared" si="49"/>
        <v>26.644827586206986</v>
      </c>
      <c r="H174" s="53">
        <f t="shared" si="50"/>
        <v>22.391954022988596</v>
      </c>
      <c r="I174" s="53">
        <f t="shared" si="51"/>
        <v>17.9883116883117</v>
      </c>
      <c r="J174" s="53">
        <f t="shared" si="52"/>
        <v>19.50754716981136</v>
      </c>
      <c r="K174" s="53">
        <f t="shared" si="53"/>
        <v>17.014285714285709</v>
      </c>
      <c r="L174" s="53">
        <f t="shared" si="54"/>
        <v>18.195910780669159</v>
      </c>
      <c r="M174" s="53">
        <f t="shared" si="55"/>
        <v>18.862814070351785</v>
      </c>
      <c r="N174" s="53">
        <f t="shared" si="56"/>
        <v>23.541379310344919</v>
      </c>
      <c r="O174" s="53">
        <f t="shared" si="57"/>
        <v>14.995652173913021</v>
      </c>
      <c r="P174" s="53">
        <f t="shared" si="58"/>
        <v>29.785364193328885</v>
      </c>
      <c r="Q174" s="53">
        <f t="shared" si="59"/>
        <v>17.838461538461548</v>
      </c>
      <c r="R174" s="53">
        <f t="shared" si="60"/>
        <v>22.429032258064606</v>
      </c>
      <c r="S174" s="53">
        <f t="shared" si="61"/>
        <v>6.2999999999999936</v>
      </c>
      <c r="T174" s="53">
        <f t="shared" si="62"/>
        <v>22.966666666666754</v>
      </c>
      <c r="U174" s="53">
        <f t="shared" si="63"/>
        <v>6.2999999999999936</v>
      </c>
      <c r="V174" s="53">
        <f t="shared" si="64"/>
        <v>9.7482758620689456</v>
      </c>
      <c r="W174" s="53">
        <f t="shared" si="65"/>
        <v>19.936363636363684</v>
      </c>
      <c r="X174" s="53">
        <f t="shared" si="66"/>
        <v>11.705405405405383</v>
      </c>
      <c r="Y174" s="53">
        <f t="shared" si="67"/>
        <v>26.425786163522105</v>
      </c>
      <c r="Z174" s="53">
        <f t="shared" si="68"/>
        <v>17.820737327188951</v>
      </c>
      <c r="AA174" s="53">
        <f t="shared" si="69"/>
        <v>28.141052029731366</v>
      </c>
      <c r="AB174" s="53">
        <f t="shared" si="70"/>
        <v>19.343478260869603</v>
      </c>
      <c r="AC174" s="53">
        <f t="shared" si="71"/>
        <v>17.864625850340147</v>
      </c>
      <c r="AD174" s="53">
        <f t="shared" si="72"/>
        <v>25.138268792710793</v>
      </c>
      <c r="AE174" s="48"/>
      <c r="AF174" s="53"/>
      <c r="AG174" s="53"/>
      <c r="AI174" s="53">
        <f t="shared" si="73"/>
        <v>6.2999999999999936</v>
      </c>
      <c r="AJ174" s="53">
        <f t="shared" si="74"/>
        <v>170</v>
      </c>
    </row>
    <row r="175" spans="2:36" hidden="1" x14ac:dyDescent="0.25">
      <c r="B175" s="50"/>
      <c r="C175" s="50"/>
      <c r="D175" s="50"/>
      <c r="E175" s="53">
        <v>171</v>
      </c>
      <c r="F175" s="53">
        <f t="shared" si="48"/>
        <v>26.092307692307784</v>
      </c>
      <c r="G175" s="53">
        <f t="shared" si="49"/>
        <v>26.744827586206988</v>
      </c>
      <c r="H175" s="53">
        <f t="shared" si="50"/>
        <v>22.491954022988597</v>
      </c>
      <c r="I175" s="53">
        <f t="shared" si="51"/>
        <v>18.088311688311702</v>
      </c>
      <c r="J175" s="53">
        <f t="shared" si="52"/>
        <v>19.607547169811362</v>
      </c>
      <c r="K175" s="53">
        <f t="shared" si="53"/>
        <v>17.11428571428571</v>
      </c>
      <c r="L175" s="53">
        <f t="shared" si="54"/>
        <v>18.295910780669161</v>
      </c>
      <c r="M175" s="53">
        <f t="shared" si="55"/>
        <v>18.962814070351786</v>
      </c>
      <c r="N175" s="53">
        <f t="shared" si="56"/>
        <v>23.64137931034492</v>
      </c>
      <c r="O175" s="53">
        <f t="shared" si="57"/>
        <v>15.09565217391302</v>
      </c>
      <c r="P175" s="53">
        <f t="shared" si="58"/>
        <v>29.885364193328886</v>
      </c>
      <c r="Q175" s="53">
        <f t="shared" si="59"/>
        <v>17.938461538461549</v>
      </c>
      <c r="R175" s="53">
        <f t="shared" si="60"/>
        <v>22.529032258064607</v>
      </c>
      <c r="S175" s="53">
        <f t="shared" si="61"/>
        <v>6.3999999999999932</v>
      </c>
      <c r="T175" s="53">
        <f t="shared" si="62"/>
        <v>23.066666666666755</v>
      </c>
      <c r="U175" s="53">
        <f t="shared" si="63"/>
        <v>6.3999999999999932</v>
      </c>
      <c r="V175" s="53">
        <f t="shared" si="64"/>
        <v>9.8482758620689452</v>
      </c>
      <c r="W175" s="53">
        <f t="shared" si="65"/>
        <v>20.036363636363685</v>
      </c>
      <c r="X175" s="53">
        <f t="shared" si="66"/>
        <v>11.805405405405383</v>
      </c>
      <c r="Y175" s="53">
        <f t="shared" si="67"/>
        <v>26.525786163522106</v>
      </c>
      <c r="Z175" s="53">
        <f t="shared" si="68"/>
        <v>17.920737327188952</v>
      </c>
      <c r="AA175" s="53">
        <f t="shared" si="69"/>
        <v>28.241052029731367</v>
      </c>
      <c r="AB175" s="53">
        <f t="shared" si="70"/>
        <v>19.443478260869604</v>
      </c>
      <c r="AC175" s="53">
        <f t="shared" si="71"/>
        <v>17.964625850340148</v>
      </c>
      <c r="AD175" s="53">
        <f t="shared" si="72"/>
        <v>25.238268792710794</v>
      </c>
      <c r="AE175" s="48"/>
      <c r="AF175" s="53"/>
      <c r="AG175" s="53"/>
      <c r="AI175" s="53">
        <f t="shared" si="73"/>
        <v>6.3999999999999932</v>
      </c>
      <c r="AJ175" s="53">
        <f t="shared" si="74"/>
        <v>171</v>
      </c>
    </row>
    <row r="176" spans="2:36" hidden="1" x14ac:dyDescent="0.25">
      <c r="B176" s="50"/>
      <c r="C176" s="50"/>
      <c r="D176" s="50"/>
      <c r="E176" s="53">
        <v>172</v>
      </c>
      <c r="F176" s="53">
        <f t="shared" si="48"/>
        <v>26.192307692307786</v>
      </c>
      <c r="G176" s="53">
        <f t="shared" si="49"/>
        <v>26.844827586206989</v>
      </c>
      <c r="H176" s="53">
        <f t="shared" si="50"/>
        <v>22.591954022988599</v>
      </c>
      <c r="I176" s="53">
        <f t="shared" si="51"/>
        <v>18.188311688311703</v>
      </c>
      <c r="J176" s="53">
        <f t="shared" si="52"/>
        <v>19.707547169811363</v>
      </c>
      <c r="K176" s="53">
        <f t="shared" si="53"/>
        <v>17.214285714285712</v>
      </c>
      <c r="L176" s="53">
        <f t="shared" si="54"/>
        <v>18.395910780669162</v>
      </c>
      <c r="M176" s="53">
        <f t="shared" si="55"/>
        <v>19.062814070351788</v>
      </c>
      <c r="N176" s="53">
        <f t="shared" si="56"/>
        <v>23.741379310344922</v>
      </c>
      <c r="O176" s="53">
        <f t="shared" si="57"/>
        <v>15.19565217391302</v>
      </c>
      <c r="P176" s="53">
        <f t="shared" si="58"/>
        <v>29.985364193328888</v>
      </c>
      <c r="Q176" s="53">
        <f t="shared" si="59"/>
        <v>18.038461538461551</v>
      </c>
      <c r="R176" s="53">
        <f t="shared" si="60"/>
        <v>22.629032258064608</v>
      </c>
      <c r="S176" s="53">
        <f t="shared" si="61"/>
        <v>6.4999999999999929</v>
      </c>
      <c r="T176" s="53">
        <f t="shared" si="62"/>
        <v>23.166666666666757</v>
      </c>
      <c r="U176" s="53">
        <f t="shared" si="63"/>
        <v>6.4999999999999929</v>
      </c>
      <c r="V176" s="53">
        <f t="shared" si="64"/>
        <v>9.9482758620689449</v>
      </c>
      <c r="W176" s="53">
        <f t="shared" si="65"/>
        <v>20.136363636363686</v>
      </c>
      <c r="X176" s="53">
        <f t="shared" si="66"/>
        <v>11.905405405405382</v>
      </c>
      <c r="Y176" s="53">
        <f t="shared" si="67"/>
        <v>26.625786163522108</v>
      </c>
      <c r="Z176" s="53">
        <f t="shared" si="68"/>
        <v>18.020737327188954</v>
      </c>
      <c r="AA176" s="53">
        <f t="shared" si="69"/>
        <v>28.341052029731369</v>
      </c>
      <c r="AB176" s="53">
        <f t="shared" si="70"/>
        <v>19.543478260869605</v>
      </c>
      <c r="AC176" s="53">
        <f t="shared" si="71"/>
        <v>18.06462585034015</v>
      </c>
      <c r="AD176" s="53">
        <f t="shared" si="72"/>
        <v>25.338268792710796</v>
      </c>
      <c r="AE176" s="48"/>
      <c r="AF176" s="53"/>
      <c r="AG176" s="53"/>
      <c r="AI176" s="53">
        <f t="shared" si="73"/>
        <v>6.4999999999999929</v>
      </c>
      <c r="AJ176" s="53">
        <f t="shared" si="74"/>
        <v>172</v>
      </c>
    </row>
    <row r="177" spans="2:36" hidden="1" x14ac:dyDescent="0.25">
      <c r="B177" s="50"/>
      <c r="C177" s="50"/>
      <c r="D177" s="50"/>
      <c r="E177" s="53">
        <v>173</v>
      </c>
      <c r="F177" s="53">
        <f t="shared" si="48"/>
        <v>26.292307692307787</v>
      </c>
      <c r="G177" s="53">
        <f t="shared" si="49"/>
        <v>26.944827586206991</v>
      </c>
      <c r="H177" s="53">
        <f t="shared" si="50"/>
        <v>22.6919540229886</v>
      </c>
      <c r="I177" s="53">
        <f t="shared" si="51"/>
        <v>18.288311688311705</v>
      </c>
      <c r="J177" s="53">
        <f t="shared" si="52"/>
        <v>19.807547169811365</v>
      </c>
      <c r="K177" s="53">
        <f t="shared" si="53"/>
        <v>17.314285714285713</v>
      </c>
      <c r="L177" s="53">
        <f t="shared" si="54"/>
        <v>18.495910780669163</v>
      </c>
      <c r="M177" s="53">
        <f t="shared" si="55"/>
        <v>19.162814070351789</v>
      </c>
      <c r="N177" s="53">
        <f t="shared" si="56"/>
        <v>23.841379310344923</v>
      </c>
      <c r="O177" s="53">
        <f t="shared" si="57"/>
        <v>15.29565217391302</v>
      </c>
      <c r="P177" s="53">
        <f t="shared" si="58"/>
        <v>30.085364193328889</v>
      </c>
      <c r="Q177" s="53">
        <f t="shared" si="59"/>
        <v>18.138461538461552</v>
      </c>
      <c r="R177" s="53">
        <f t="shared" si="60"/>
        <v>22.72903225806461</v>
      </c>
      <c r="S177" s="53">
        <f t="shared" si="61"/>
        <v>6.5999999999999925</v>
      </c>
      <c r="T177" s="53">
        <f t="shared" si="62"/>
        <v>23.266666666666758</v>
      </c>
      <c r="U177" s="53">
        <f t="shared" si="63"/>
        <v>6.5999999999999925</v>
      </c>
      <c r="V177" s="53">
        <f t="shared" si="64"/>
        <v>10.048275862068945</v>
      </c>
      <c r="W177" s="53">
        <f t="shared" si="65"/>
        <v>20.236363636363688</v>
      </c>
      <c r="X177" s="53">
        <f t="shared" si="66"/>
        <v>12.005405405405382</v>
      </c>
      <c r="Y177" s="53">
        <f t="shared" si="67"/>
        <v>26.725786163522109</v>
      </c>
      <c r="Z177" s="53">
        <f t="shared" si="68"/>
        <v>18.120737327188955</v>
      </c>
      <c r="AA177" s="53">
        <f t="shared" si="69"/>
        <v>28.44105202973137</v>
      </c>
      <c r="AB177" s="53">
        <f t="shared" si="70"/>
        <v>19.643478260869607</v>
      </c>
      <c r="AC177" s="53">
        <f t="shared" si="71"/>
        <v>18.164625850340151</v>
      </c>
      <c r="AD177" s="53">
        <f t="shared" si="72"/>
        <v>25.438268792710797</v>
      </c>
      <c r="AE177" s="48"/>
      <c r="AF177" s="53"/>
      <c r="AG177" s="53"/>
      <c r="AI177" s="53">
        <f t="shared" si="73"/>
        <v>6.5999999999999925</v>
      </c>
      <c r="AJ177" s="53">
        <f t="shared" si="74"/>
        <v>173</v>
      </c>
    </row>
    <row r="178" spans="2:36" hidden="1" x14ac:dyDescent="0.25">
      <c r="B178" s="50"/>
      <c r="C178" s="50"/>
      <c r="D178" s="50"/>
      <c r="E178" s="53">
        <v>174</v>
      </c>
      <c r="F178" s="53">
        <f t="shared" si="48"/>
        <v>26.392307692307789</v>
      </c>
      <c r="G178" s="53">
        <f t="shared" si="49"/>
        <v>27.044827586206992</v>
      </c>
      <c r="H178" s="53">
        <f t="shared" si="50"/>
        <v>22.791954022988602</v>
      </c>
      <c r="I178" s="53">
        <f t="shared" si="51"/>
        <v>18.388311688311706</v>
      </c>
      <c r="J178" s="53">
        <f t="shared" si="52"/>
        <v>19.907547169811366</v>
      </c>
      <c r="K178" s="53">
        <f t="shared" si="53"/>
        <v>17.414285714285715</v>
      </c>
      <c r="L178" s="53">
        <f t="shared" si="54"/>
        <v>18.595910780669165</v>
      </c>
      <c r="M178" s="53">
        <f t="shared" si="55"/>
        <v>19.262814070351791</v>
      </c>
      <c r="N178" s="53">
        <f t="shared" si="56"/>
        <v>23.941379310344924</v>
      </c>
      <c r="O178" s="53">
        <f t="shared" si="57"/>
        <v>15.395652173913019</v>
      </c>
      <c r="P178" s="53">
        <f t="shared" si="58"/>
        <v>30.185364193328891</v>
      </c>
      <c r="Q178" s="53">
        <f t="shared" si="59"/>
        <v>18.238461538461554</v>
      </c>
      <c r="R178" s="53">
        <f t="shared" si="60"/>
        <v>22.829032258064611</v>
      </c>
      <c r="S178" s="53">
        <f t="shared" si="61"/>
        <v>6.6999999999999922</v>
      </c>
      <c r="T178" s="53">
        <f t="shared" si="62"/>
        <v>23.36666666666676</v>
      </c>
      <c r="U178" s="53">
        <f t="shared" si="63"/>
        <v>6.6999999999999922</v>
      </c>
      <c r="V178" s="53">
        <f t="shared" si="64"/>
        <v>10.148275862068944</v>
      </c>
      <c r="W178" s="53">
        <f t="shared" si="65"/>
        <v>20.336363636363689</v>
      </c>
      <c r="X178" s="53">
        <f t="shared" si="66"/>
        <v>12.105405405405381</v>
      </c>
      <c r="Y178" s="53">
        <f t="shared" si="67"/>
        <v>26.82578616352211</v>
      </c>
      <c r="Z178" s="53">
        <f t="shared" si="68"/>
        <v>18.220737327188957</v>
      </c>
      <c r="AA178" s="53">
        <f t="shared" si="69"/>
        <v>28.541052029731372</v>
      </c>
      <c r="AB178" s="53">
        <f t="shared" si="70"/>
        <v>19.743478260869608</v>
      </c>
      <c r="AC178" s="53">
        <f t="shared" si="71"/>
        <v>18.264625850340153</v>
      </c>
      <c r="AD178" s="53">
        <f t="shared" si="72"/>
        <v>25.538268792710799</v>
      </c>
      <c r="AE178" s="48"/>
      <c r="AF178" s="53"/>
      <c r="AG178" s="53"/>
      <c r="AI178" s="53">
        <f t="shared" si="73"/>
        <v>6.6999999999999922</v>
      </c>
      <c r="AJ178" s="53">
        <f t="shared" si="74"/>
        <v>174</v>
      </c>
    </row>
    <row r="179" spans="2:36" hidden="1" x14ac:dyDescent="0.25">
      <c r="B179" s="50"/>
      <c r="C179" s="50"/>
      <c r="D179" s="50"/>
      <c r="E179" s="53">
        <v>175</v>
      </c>
      <c r="F179" s="53">
        <f t="shared" si="48"/>
        <v>26.49230769230779</v>
      </c>
      <c r="G179" s="53">
        <f t="shared" si="49"/>
        <v>27.144827586206993</v>
      </c>
      <c r="H179" s="53">
        <f t="shared" si="50"/>
        <v>22.891954022988603</v>
      </c>
      <c r="I179" s="53">
        <f t="shared" si="51"/>
        <v>18.488311688311708</v>
      </c>
      <c r="J179" s="53">
        <f t="shared" si="52"/>
        <v>20.007547169811367</v>
      </c>
      <c r="K179" s="53">
        <f t="shared" si="53"/>
        <v>17.514285714285716</v>
      </c>
      <c r="L179" s="53">
        <f t="shared" si="54"/>
        <v>18.695910780669166</v>
      </c>
      <c r="M179" s="53">
        <f t="shared" si="55"/>
        <v>19.362814070351792</v>
      </c>
      <c r="N179" s="53">
        <f t="shared" si="56"/>
        <v>24.041379310344926</v>
      </c>
      <c r="O179" s="53">
        <f t="shared" si="57"/>
        <v>15.495652173913019</v>
      </c>
      <c r="P179" s="53">
        <f t="shared" si="58"/>
        <v>30.285364193328892</v>
      </c>
      <c r="Q179" s="53">
        <f t="shared" si="59"/>
        <v>18.338461538461555</v>
      </c>
      <c r="R179" s="53">
        <f t="shared" si="60"/>
        <v>22.929032258064613</v>
      </c>
      <c r="S179" s="53">
        <f t="shared" si="61"/>
        <v>6.7999999999999918</v>
      </c>
      <c r="T179" s="53">
        <f t="shared" si="62"/>
        <v>23.466666666666761</v>
      </c>
      <c r="U179" s="53">
        <f t="shared" si="63"/>
        <v>6.7999999999999918</v>
      </c>
      <c r="V179" s="53">
        <f t="shared" si="64"/>
        <v>10.248275862068944</v>
      </c>
      <c r="W179" s="53">
        <f t="shared" si="65"/>
        <v>20.436363636363691</v>
      </c>
      <c r="X179" s="53">
        <f t="shared" si="66"/>
        <v>12.205405405405381</v>
      </c>
      <c r="Y179" s="53">
        <f t="shared" si="67"/>
        <v>26.925786163522112</v>
      </c>
      <c r="Z179" s="53">
        <f t="shared" si="68"/>
        <v>18.320737327188958</v>
      </c>
      <c r="AA179" s="53">
        <f t="shared" si="69"/>
        <v>28.641052029731373</v>
      </c>
      <c r="AB179" s="53">
        <f t="shared" si="70"/>
        <v>19.84347826086961</v>
      </c>
      <c r="AC179" s="53">
        <f t="shared" si="71"/>
        <v>18.364625850340154</v>
      </c>
      <c r="AD179" s="53">
        <f t="shared" si="72"/>
        <v>25.6382687927108</v>
      </c>
      <c r="AE179" s="48"/>
      <c r="AF179" s="53"/>
      <c r="AG179" s="53"/>
      <c r="AI179" s="53">
        <f t="shared" si="73"/>
        <v>6.7999999999999918</v>
      </c>
      <c r="AJ179" s="53">
        <f t="shared" si="74"/>
        <v>175</v>
      </c>
    </row>
    <row r="180" spans="2:36" hidden="1" x14ac:dyDescent="0.25">
      <c r="B180" s="50"/>
      <c r="C180" s="50"/>
      <c r="D180" s="50"/>
      <c r="E180" s="53">
        <v>176</v>
      </c>
      <c r="F180" s="53">
        <f t="shared" si="48"/>
        <v>26.592307692307791</v>
      </c>
      <c r="G180" s="53">
        <f t="shared" si="49"/>
        <v>27.244827586206995</v>
      </c>
      <c r="H180" s="53">
        <f t="shared" si="50"/>
        <v>22.991954022988605</v>
      </c>
      <c r="I180" s="53">
        <f t="shared" si="51"/>
        <v>18.588311688311709</v>
      </c>
      <c r="J180" s="53">
        <f t="shared" si="52"/>
        <v>20.107547169811369</v>
      </c>
      <c r="K180" s="53">
        <f t="shared" si="53"/>
        <v>17.614285714285717</v>
      </c>
      <c r="L180" s="53">
        <f t="shared" si="54"/>
        <v>18.795910780669168</v>
      </c>
      <c r="M180" s="53">
        <f t="shared" si="55"/>
        <v>19.462814070351794</v>
      </c>
      <c r="N180" s="53">
        <f t="shared" si="56"/>
        <v>24.141379310344927</v>
      </c>
      <c r="O180" s="53">
        <f t="shared" si="57"/>
        <v>15.595652173913019</v>
      </c>
      <c r="P180" s="53">
        <f t="shared" si="58"/>
        <v>30.385364193328893</v>
      </c>
      <c r="Q180" s="53">
        <f t="shared" si="59"/>
        <v>18.438461538461556</v>
      </c>
      <c r="R180" s="53">
        <f t="shared" si="60"/>
        <v>23.029032258064614</v>
      </c>
      <c r="S180" s="53">
        <f t="shared" si="61"/>
        <v>6.8999999999999915</v>
      </c>
      <c r="T180" s="53">
        <f t="shared" si="62"/>
        <v>23.566666666666762</v>
      </c>
      <c r="U180" s="53">
        <f t="shared" si="63"/>
        <v>6.8999999999999915</v>
      </c>
      <c r="V180" s="53">
        <f t="shared" si="64"/>
        <v>10.348275862068943</v>
      </c>
      <c r="W180" s="53">
        <f t="shared" si="65"/>
        <v>20.536363636363692</v>
      </c>
      <c r="X180" s="53">
        <f t="shared" si="66"/>
        <v>12.305405405405381</v>
      </c>
      <c r="Y180" s="53">
        <f t="shared" si="67"/>
        <v>27.025786163522113</v>
      </c>
      <c r="Z180" s="53">
        <f t="shared" si="68"/>
        <v>18.420737327188959</v>
      </c>
      <c r="AA180" s="53">
        <f t="shared" si="69"/>
        <v>28.741052029731375</v>
      </c>
      <c r="AB180" s="53">
        <f t="shared" si="70"/>
        <v>19.943478260869611</v>
      </c>
      <c r="AC180" s="53">
        <f t="shared" si="71"/>
        <v>18.464625850340155</v>
      </c>
      <c r="AD180" s="53">
        <f t="shared" si="72"/>
        <v>25.738268792710802</v>
      </c>
      <c r="AE180" s="48"/>
      <c r="AF180" s="53"/>
      <c r="AG180" s="53"/>
      <c r="AI180" s="53">
        <f t="shared" si="73"/>
        <v>6.8999999999999915</v>
      </c>
      <c r="AJ180" s="53">
        <f t="shared" si="74"/>
        <v>176</v>
      </c>
    </row>
    <row r="181" spans="2:36" hidden="1" x14ac:dyDescent="0.25">
      <c r="B181" s="50"/>
      <c r="C181" s="50"/>
      <c r="D181" s="50"/>
      <c r="E181" s="53">
        <v>177</v>
      </c>
      <c r="F181" s="53">
        <f t="shared" si="48"/>
        <v>26.692307692307793</v>
      </c>
      <c r="G181" s="53">
        <f t="shared" si="49"/>
        <v>27.344827586206996</v>
      </c>
      <c r="H181" s="53">
        <f t="shared" si="50"/>
        <v>23.091954022988606</v>
      </c>
      <c r="I181" s="53">
        <f t="shared" si="51"/>
        <v>18.68831168831171</v>
      </c>
      <c r="J181" s="53">
        <f t="shared" si="52"/>
        <v>20.20754716981137</v>
      </c>
      <c r="K181" s="53">
        <f t="shared" si="53"/>
        <v>17.714285714285719</v>
      </c>
      <c r="L181" s="53">
        <f t="shared" si="54"/>
        <v>18.895910780669169</v>
      </c>
      <c r="M181" s="53">
        <f t="shared" si="55"/>
        <v>19.562814070351795</v>
      </c>
      <c r="N181" s="53">
        <f t="shared" si="56"/>
        <v>24.241379310344929</v>
      </c>
      <c r="O181" s="53">
        <f t="shared" si="57"/>
        <v>15.695652173913018</v>
      </c>
      <c r="P181" s="53">
        <f t="shared" si="58"/>
        <v>30.485364193328895</v>
      </c>
      <c r="Q181" s="53">
        <f t="shared" si="59"/>
        <v>18.538461538461558</v>
      </c>
      <c r="R181" s="53">
        <f t="shared" si="60"/>
        <v>23.129032258064615</v>
      </c>
      <c r="S181" s="53">
        <f t="shared" si="61"/>
        <v>6.9999999999999911</v>
      </c>
      <c r="T181" s="53">
        <f t="shared" si="62"/>
        <v>23.666666666666764</v>
      </c>
      <c r="U181" s="53">
        <f t="shared" si="63"/>
        <v>6.9999999999999911</v>
      </c>
      <c r="V181" s="53">
        <f t="shared" si="64"/>
        <v>10.448275862068943</v>
      </c>
      <c r="W181" s="53">
        <f t="shared" si="65"/>
        <v>20.636363636363694</v>
      </c>
      <c r="X181" s="53">
        <f t="shared" si="66"/>
        <v>12.40540540540538</v>
      </c>
      <c r="Y181" s="53">
        <f t="shared" si="67"/>
        <v>27.125786163522115</v>
      </c>
      <c r="Z181" s="53">
        <f t="shared" si="68"/>
        <v>18.520737327188961</v>
      </c>
      <c r="AA181" s="53">
        <f t="shared" si="69"/>
        <v>28.841052029731376</v>
      </c>
      <c r="AB181" s="53">
        <f t="shared" si="70"/>
        <v>20.043478260869612</v>
      </c>
      <c r="AC181" s="53">
        <f t="shared" si="71"/>
        <v>18.564625850340157</v>
      </c>
      <c r="AD181" s="53">
        <f t="shared" si="72"/>
        <v>25.838268792710803</v>
      </c>
      <c r="AE181" s="48"/>
      <c r="AF181" s="53"/>
      <c r="AG181" s="53"/>
      <c r="AI181" s="53">
        <f t="shared" si="73"/>
        <v>6.9999999999999911</v>
      </c>
      <c r="AJ181" s="53">
        <f t="shared" si="74"/>
        <v>177</v>
      </c>
    </row>
    <row r="182" spans="2:36" hidden="1" x14ac:dyDescent="0.25">
      <c r="B182" s="50"/>
      <c r="C182" s="50"/>
      <c r="D182" s="50"/>
      <c r="E182" s="53">
        <v>178</v>
      </c>
      <c r="F182" s="53">
        <f t="shared" si="48"/>
        <v>26.792307692307794</v>
      </c>
      <c r="G182" s="53">
        <f t="shared" si="49"/>
        <v>27.444827586206998</v>
      </c>
      <c r="H182" s="53">
        <f t="shared" si="50"/>
        <v>23.191954022988607</v>
      </c>
      <c r="I182" s="53">
        <f t="shared" si="51"/>
        <v>18.788311688311712</v>
      </c>
      <c r="J182" s="53">
        <f t="shared" si="52"/>
        <v>20.307547169811372</v>
      </c>
      <c r="K182" s="53">
        <f t="shared" si="53"/>
        <v>17.81428571428572</v>
      </c>
      <c r="L182" s="53">
        <f t="shared" si="54"/>
        <v>18.99591078066917</v>
      </c>
      <c r="M182" s="53">
        <f t="shared" si="55"/>
        <v>19.662814070351796</v>
      </c>
      <c r="N182" s="53">
        <f t="shared" si="56"/>
        <v>24.34137931034493</v>
      </c>
      <c r="O182" s="53">
        <f t="shared" si="57"/>
        <v>15.795652173913018</v>
      </c>
      <c r="P182" s="53">
        <f t="shared" si="58"/>
        <v>30.585364193328896</v>
      </c>
      <c r="Q182" s="53">
        <f t="shared" si="59"/>
        <v>18.638461538461559</v>
      </c>
      <c r="R182" s="53">
        <f t="shared" si="60"/>
        <v>23.229032258064617</v>
      </c>
      <c r="S182" s="53">
        <f t="shared" si="61"/>
        <v>7.0999999999999908</v>
      </c>
      <c r="T182" s="53">
        <f t="shared" si="62"/>
        <v>23.766666666666765</v>
      </c>
      <c r="U182" s="53">
        <f t="shared" si="63"/>
        <v>7.0999999999999908</v>
      </c>
      <c r="V182" s="53">
        <f t="shared" si="64"/>
        <v>10.548275862068943</v>
      </c>
      <c r="W182" s="53">
        <f t="shared" si="65"/>
        <v>20.736363636363695</v>
      </c>
      <c r="X182" s="53">
        <f t="shared" si="66"/>
        <v>12.50540540540538</v>
      </c>
      <c r="Y182" s="53">
        <f t="shared" si="67"/>
        <v>27.225786163522116</v>
      </c>
      <c r="Z182" s="53">
        <f t="shared" si="68"/>
        <v>18.620737327188962</v>
      </c>
      <c r="AA182" s="53">
        <f t="shared" si="69"/>
        <v>28.941052029731377</v>
      </c>
      <c r="AB182" s="53">
        <f t="shared" si="70"/>
        <v>20.143478260869614</v>
      </c>
      <c r="AC182" s="53">
        <f t="shared" si="71"/>
        <v>18.664625850340158</v>
      </c>
      <c r="AD182" s="53">
        <f t="shared" si="72"/>
        <v>25.938268792710804</v>
      </c>
      <c r="AE182" s="48"/>
      <c r="AF182" s="53"/>
      <c r="AG182" s="53"/>
      <c r="AI182" s="53">
        <f t="shared" si="73"/>
        <v>7.0999999999999908</v>
      </c>
      <c r="AJ182" s="53">
        <f t="shared" si="74"/>
        <v>178</v>
      </c>
    </row>
    <row r="183" spans="2:36" hidden="1" x14ac:dyDescent="0.25">
      <c r="B183" s="50"/>
      <c r="C183" s="50"/>
      <c r="D183" s="50"/>
      <c r="E183" s="53">
        <v>179</v>
      </c>
      <c r="F183" s="53">
        <f t="shared" si="48"/>
        <v>26.892307692307796</v>
      </c>
      <c r="G183" s="53">
        <f t="shared" si="49"/>
        <v>27.544827586206999</v>
      </c>
      <c r="H183" s="53">
        <f t="shared" si="50"/>
        <v>23.291954022988609</v>
      </c>
      <c r="I183" s="53">
        <f t="shared" si="51"/>
        <v>18.888311688311713</v>
      </c>
      <c r="J183" s="53">
        <f t="shared" si="52"/>
        <v>20.407547169811373</v>
      </c>
      <c r="K183" s="53">
        <f t="shared" si="53"/>
        <v>17.914285714285722</v>
      </c>
      <c r="L183" s="53">
        <f t="shared" si="54"/>
        <v>19.095910780669172</v>
      </c>
      <c r="M183" s="53">
        <f t="shared" si="55"/>
        <v>19.762814070351798</v>
      </c>
      <c r="N183" s="53">
        <f t="shared" si="56"/>
        <v>24.441379310344931</v>
      </c>
      <c r="O183" s="53">
        <f t="shared" si="57"/>
        <v>15.895652173913017</v>
      </c>
      <c r="P183" s="53">
        <f t="shared" si="58"/>
        <v>30.685364193328898</v>
      </c>
      <c r="Q183" s="53">
        <f t="shared" si="59"/>
        <v>18.738461538461561</v>
      </c>
      <c r="R183" s="53">
        <f t="shared" si="60"/>
        <v>23.329032258064618</v>
      </c>
      <c r="S183" s="53">
        <f t="shared" si="61"/>
        <v>7.1999999999999904</v>
      </c>
      <c r="T183" s="53">
        <f t="shared" si="62"/>
        <v>23.866666666666767</v>
      </c>
      <c r="U183" s="53">
        <f t="shared" si="63"/>
        <v>7.1999999999999904</v>
      </c>
      <c r="V183" s="53">
        <f t="shared" si="64"/>
        <v>10.648275862068942</v>
      </c>
      <c r="W183" s="53">
        <f t="shared" si="65"/>
        <v>20.836363636363696</v>
      </c>
      <c r="X183" s="53">
        <f t="shared" si="66"/>
        <v>12.60540540540538</v>
      </c>
      <c r="Y183" s="53">
        <f t="shared" si="67"/>
        <v>27.325786163522118</v>
      </c>
      <c r="Z183" s="53">
        <f t="shared" si="68"/>
        <v>18.720737327188964</v>
      </c>
      <c r="AA183" s="53">
        <f t="shared" si="69"/>
        <v>29.041052029731379</v>
      </c>
      <c r="AB183" s="53">
        <f t="shared" si="70"/>
        <v>20.243478260869615</v>
      </c>
      <c r="AC183" s="53">
        <f t="shared" si="71"/>
        <v>18.76462585034016</v>
      </c>
      <c r="AD183" s="53">
        <f t="shared" si="72"/>
        <v>26.038268792710806</v>
      </c>
      <c r="AE183" s="48"/>
      <c r="AF183" s="53"/>
      <c r="AG183" s="53"/>
      <c r="AI183" s="53">
        <f t="shared" si="73"/>
        <v>7.1999999999999904</v>
      </c>
      <c r="AJ183" s="53">
        <f t="shared" si="74"/>
        <v>179</v>
      </c>
    </row>
    <row r="184" spans="2:36" hidden="1" x14ac:dyDescent="0.25">
      <c r="B184" s="50"/>
      <c r="C184" s="50"/>
      <c r="D184" s="50"/>
      <c r="E184" s="53">
        <v>180</v>
      </c>
      <c r="F184" s="53">
        <f t="shared" si="48"/>
        <v>26.992307692307797</v>
      </c>
      <c r="G184" s="53">
        <f t="shared" si="49"/>
        <v>27.644827586207001</v>
      </c>
      <c r="H184" s="53">
        <f t="shared" si="50"/>
        <v>23.39195402298861</v>
      </c>
      <c r="I184" s="53">
        <f t="shared" si="51"/>
        <v>18.988311688311715</v>
      </c>
      <c r="J184" s="53">
        <f t="shared" si="52"/>
        <v>20.507547169811374</v>
      </c>
      <c r="K184" s="53">
        <f t="shared" si="53"/>
        <v>18.014285714285723</v>
      </c>
      <c r="L184" s="53">
        <f t="shared" si="54"/>
        <v>19.195910780669173</v>
      </c>
      <c r="M184" s="53">
        <f t="shared" si="55"/>
        <v>19.862814070351799</v>
      </c>
      <c r="N184" s="53">
        <f t="shared" si="56"/>
        <v>24.541379310344933</v>
      </c>
      <c r="O184" s="53">
        <f t="shared" si="57"/>
        <v>15.995652173913017</v>
      </c>
      <c r="P184" s="53">
        <f t="shared" si="58"/>
        <v>30.785364193328899</v>
      </c>
      <c r="Q184" s="53">
        <f t="shared" si="59"/>
        <v>18.838461538461562</v>
      </c>
      <c r="R184" s="53">
        <f t="shared" si="60"/>
        <v>23.42903225806462</v>
      </c>
      <c r="S184" s="53">
        <f t="shared" si="61"/>
        <v>7.2999999999999901</v>
      </c>
      <c r="T184" s="53">
        <f t="shared" si="62"/>
        <v>23.966666666666768</v>
      </c>
      <c r="U184" s="53">
        <f t="shared" si="63"/>
        <v>7.2999999999999901</v>
      </c>
      <c r="V184" s="53">
        <f t="shared" si="64"/>
        <v>10.748275862068942</v>
      </c>
      <c r="W184" s="53">
        <f t="shared" si="65"/>
        <v>20.936363636363698</v>
      </c>
      <c r="X184" s="53">
        <f t="shared" si="66"/>
        <v>12.705405405405379</v>
      </c>
      <c r="Y184" s="53">
        <f t="shared" si="67"/>
        <v>27.425786163522119</v>
      </c>
      <c r="Z184" s="53">
        <f t="shared" si="68"/>
        <v>18.820737327188965</v>
      </c>
      <c r="AA184" s="53">
        <f t="shared" si="69"/>
        <v>29.14105202973138</v>
      </c>
      <c r="AB184" s="53">
        <f t="shared" si="70"/>
        <v>20.343478260869617</v>
      </c>
      <c r="AC184" s="53">
        <f t="shared" si="71"/>
        <v>18.864625850340161</v>
      </c>
      <c r="AD184" s="53">
        <f t="shared" si="72"/>
        <v>26.138268792710807</v>
      </c>
      <c r="AE184" s="48"/>
      <c r="AF184" s="53"/>
      <c r="AG184" s="53"/>
      <c r="AI184" s="53">
        <f t="shared" si="73"/>
        <v>7.2999999999999901</v>
      </c>
      <c r="AJ184" s="53">
        <f t="shared" si="74"/>
        <v>180</v>
      </c>
    </row>
    <row r="185" spans="2:36" hidden="1" x14ac:dyDescent="0.25">
      <c r="B185" s="50"/>
      <c r="C185" s="50"/>
      <c r="D185" s="50"/>
      <c r="E185" s="53">
        <v>181</v>
      </c>
      <c r="F185" s="53">
        <f t="shared" si="48"/>
        <v>27.092307692307799</v>
      </c>
      <c r="G185" s="53">
        <f t="shared" si="49"/>
        <v>27.744827586207002</v>
      </c>
      <c r="H185" s="53">
        <f t="shared" si="50"/>
        <v>23.491954022988612</v>
      </c>
      <c r="I185" s="53">
        <f t="shared" si="51"/>
        <v>19.088311688311716</v>
      </c>
      <c r="J185" s="53">
        <f t="shared" si="52"/>
        <v>20.607547169811376</v>
      </c>
      <c r="K185" s="53">
        <f t="shared" si="53"/>
        <v>18.114285714285725</v>
      </c>
      <c r="L185" s="53">
        <f t="shared" si="54"/>
        <v>19.295910780669175</v>
      </c>
      <c r="M185" s="53">
        <f t="shared" si="55"/>
        <v>19.962814070351801</v>
      </c>
      <c r="N185" s="53">
        <f t="shared" si="56"/>
        <v>24.641379310344934</v>
      </c>
      <c r="O185" s="53">
        <f t="shared" si="57"/>
        <v>16.095652173913017</v>
      </c>
      <c r="P185" s="53">
        <f t="shared" si="58"/>
        <v>30.8853641933289</v>
      </c>
      <c r="Q185" s="53">
        <f t="shared" si="59"/>
        <v>18.938461538461564</v>
      </c>
      <c r="R185" s="53">
        <f t="shared" si="60"/>
        <v>23.529032258064621</v>
      </c>
      <c r="S185" s="53">
        <f t="shared" si="61"/>
        <v>7.3999999999999897</v>
      </c>
      <c r="T185" s="53">
        <f t="shared" si="62"/>
        <v>24.066666666666769</v>
      </c>
      <c r="U185" s="53">
        <f t="shared" si="63"/>
        <v>7.3999999999999897</v>
      </c>
      <c r="V185" s="53">
        <f t="shared" si="64"/>
        <v>10.848275862068942</v>
      </c>
      <c r="W185" s="53">
        <f t="shared" si="65"/>
        <v>21.036363636363699</v>
      </c>
      <c r="X185" s="53">
        <f t="shared" si="66"/>
        <v>12.805405405405379</v>
      </c>
      <c r="Y185" s="53">
        <f t="shared" si="67"/>
        <v>27.52578616352212</v>
      </c>
      <c r="Z185" s="53">
        <f t="shared" si="68"/>
        <v>18.920737327188967</v>
      </c>
      <c r="AA185" s="53">
        <f t="shared" si="69"/>
        <v>29.241052029731382</v>
      </c>
      <c r="AB185" s="53">
        <f t="shared" si="70"/>
        <v>20.443478260869618</v>
      </c>
      <c r="AC185" s="53">
        <f t="shared" si="71"/>
        <v>18.964625850340163</v>
      </c>
      <c r="AD185" s="53">
        <f t="shared" si="72"/>
        <v>26.238268792710809</v>
      </c>
      <c r="AE185" s="48"/>
      <c r="AF185" s="53"/>
      <c r="AG185" s="53"/>
      <c r="AI185" s="53">
        <f t="shared" si="73"/>
        <v>7.3999999999999897</v>
      </c>
      <c r="AJ185" s="53">
        <f t="shared" si="74"/>
        <v>181</v>
      </c>
    </row>
    <row r="186" spans="2:36" hidden="1" x14ac:dyDescent="0.25">
      <c r="B186" s="50"/>
      <c r="C186" s="50"/>
      <c r="D186" s="50"/>
      <c r="E186" s="53">
        <v>182</v>
      </c>
      <c r="F186" s="53">
        <f t="shared" si="48"/>
        <v>27.1923076923078</v>
      </c>
      <c r="G186" s="53">
        <f t="shared" si="49"/>
        <v>27.844827586207003</v>
      </c>
      <c r="H186" s="53">
        <f t="shared" si="50"/>
        <v>23.591954022988613</v>
      </c>
      <c r="I186" s="53">
        <f t="shared" si="51"/>
        <v>19.188311688311718</v>
      </c>
      <c r="J186" s="53">
        <f t="shared" si="52"/>
        <v>20.707547169811377</v>
      </c>
      <c r="K186" s="53">
        <f t="shared" si="53"/>
        <v>18.214285714285726</v>
      </c>
      <c r="L186" s="53">
        <f t="shared" si="54"/>
        <v>19.395910780669176</v>
      </c>
      <c r="M186" s="53">
        <f t="shared" si="55"/>
        <v>20.062814070351802</v>
      </c>
      <c r="N186" s="53">
        <f t="shared" si="56"/>
        <v>24.741379310344936</v>
      </c>
      <c r="O186" s="53">
        <f t="shared" si="57"/>
        <v>16.195652173913018</v>
      </c>
      <c r="P186" s="53">
        <f t="shared" si="58"/>
        <v>30.985364193328902</v>
      </c>
      <c r="Q186" s="53">
        <f t="shared" si="59"/>
        <v>19.038461538461565</v>
      </c>
      <c r="R186" s="53">
        <f t="shared" si="60"/>
        <v>23.629032258064623</v>
      </c>
      <c r="S186" s="53">
        <f t="shared" si="61"/>
        <v>7.4999999999999893</v>
      </c>
      <c r="T186" s="53">
        <f t="shared" si="62"/>
        <v>24.166666666666771</v>
      </c>
      <c r="U186" s="53">
        <f t="shared" si="63"/>
        <v>7.4999999999999893</v>
      </c>
      <c r="V186" s="53">
        <f t="shared" si="64"/>
        <v>10.948275862068941</v>
      </c>
      <c r="W186" s="53">
        <f t="shared" si="65"/>
        <v>21.136363636363701</v>
      </c>
      <c r="X186" s="53">
        <f t="shared" si="66"/>
        <v>12.905405405405379</v>
      </c>
      <c r="Y186" s="53">
        <f t="shared" si="67"/>
        <v>27.625786163522122</v>
      </c>
      <c r="Z186" s="53">
        <f t="shared" si="68"/>
        <v>19.020737327188968</v>
      </c>
      <c r="AA186" s="53">
        <f t="shared" si="69"/>
        <v>29.341052029731383</v>
      </c>
      <c r="AB186" s="53">
        <f t="shared" si="70"/>
        <v>20.54347826086962</v>
      </c>
      <c r="AC186" s="53">
        <f t="shared" si="71"/>
        <v>19.064625850340164</v>
      </c>
      <c r="AD186" s="53">
        <f t="shared" si="72"/>
        <v>26.33826879271081</v>
      </c>
      <c r="AE186" s="48"/>
      <c r="AF186" s="53"/>
      <c r="AG186" s="53"/>
      <c r="AI186" s="53">
        <f t="shared" si="73"/>
        <v>7.4999999999999893</v>
      </c>
      <c r="AJ186" s="53">
        <f t="shared" si="74"/>
        <v>182</v>
      </c>
    </row>
    <row r="187" spans="2:36" hidden="1" x14ac:dyDescent="0.25">
      <c r="B187" s="50"/>
      <c r="C187" s="50"/>
      <c r="D187" s="50"/>
      <c r="E187" s="53">
        <v>183</v>
      </c>
      <c r="F187" s="53">
        <f t="shared" si="48"/>
        <v>27.292307692307801</v>
      </c>
      <c r="G187" s="53">
        <f t="shared" si="49"/>
        <v>27.944827586207005</v>
      </c>
      <c r="H187" s="53">
        <f t="shared" si="50"/>
        <v>23.691954022988615</v>
      </c>
      <c r="I187" s="53">
        <f t="shared" si="51"/>
        <v>19.288311688311719</v>
      </c>
      <c r="J187" s="53">
        <f t="shared" si="52"/>
        <v>20.807547169811379</v>
      </c>
      <c r="K187" s="53">
        <f t="shared" si="53"/>
        <v>18.314285714285727</v>
      </c>
      <c r="L187" s="53">
        <f t="shared" si="54"/>
        <v>19.495910780669178</v>
      </c>
      <c r="M187" s="53">
        <f t="shared" si="55"/>
        <v>20.162814070351804</v>
      </c>
      <c r="N187" s="53">
        <f t="shared" si="56"/>
        <v>24.841379310344937</v>
      </c>
      <c r="O187" s="53">
        <f t="shared" si="57"/>
        <v>16.29565217391302</v>
      </c>
      <c r="P187" s="53">
        <f t="shared" si="58"/>
        <v>31.085364193328903</v>
      </c>
      <c r="Q187" s="53">
        <f t="shared" si="59"/>
        <v>19.138461538461566</v>
      </c>
      <c r="R187" s="53">
        <f t="shared" si="60"/>
        <v>23.729032258064624</v>
      </c>
      <c r="S187" s="53">
        <f t="shared" si="61"/>
        <v>7.599999999999989</v>
      </c>
      <c r="T187" s="53">
        <f t="shared" si="62"/>
        <v>24.266666666666772</v>
      </c>
      <c r="U187" s="53">
        <f t="shared" si="63"/>
        <v>7.599999999999989</v>
      </c>
      <c r="V187" s="53">
        <f t="shared" si="64"/>
        <v>11.048275862068941</v>
      </c>
      <c r="W187" s="53">
        <f t="shared" si="65"/>
        <v>21.236363636363702</v>
      </c>
      <c r="X187" s="53">
        <f t="shared" si="66"/>
        <v>13.005405405405378</v>
      </c>
      <c r="Y187" s="53">
        <f t="shared" si="67"/>
        <v>27.725786163522123</v>
      </c>
      <c r="Z187" s="53">
        <f t="shared" si="68"/>
        <v>19.120737327188969</v>
      </c>
      <c r="AA187" s="53">
        <f t="shared" si="69"/>
        <v>29.441052029731384</v>
      </c>
      <c r="AB187" s="53">
        <f t="shared" si="70"/>
        <v>20.643478260869621</v>
      </c>
      <c r="AC187" s="53">
        <f t="shared" si="71"/>
        <v>19.164625850340165</v>
      </c>
      <c r="AD187" s="53">
        <f t="shared" si="72"/>
        <v>26.438268792710812</v>
      </c>
      <c r="AE187" s="48"/>
      <c r="AF187" s="53"/>
      <c r="AG187" s="53"/>
      <c r="AI187" s="53">
        <f t="shared" si="73"/>
        <v>7.599999999999989</v>
      </c>
      <c r="AJ187" s="53">
        <f t="shared" si="74"/>
        <v>183</v>
      </c>
    </row>
    <row r="188" spans="2:36" hidden="1" x14ac:dyDescent="0.25">
      <c r="B188" s="50"/>
      <c r="C188" s="50"/>
      <c r="D188" s="50"/>
      <c r="E188" s="53">
        <v>184</v>
      </c>
      <c r="F188" s="53">
        <f t="shared" si="48"/>
        <v>27.392307692307803</v>
      </c>
      <c r="G188" s="53">
        <f t="shared" si="49"/>
        <v>28.044827586207006</v>
      </c>
      <c r="H188" s="53">
        <f t="shared" si="50"/>
        <v>23.791954022988616</v>
      </c>
      <c r="I188" s="53">
        <f t="shared" si="51"/>
        <v>19.38831168831172</v>
      </c>
      <c r="J188" s="53">
        <f t="shared" si="52"/>
        <v>20.90754716981138</v>
      </c>
      <c r="K188" s="53">
        <f t="shared" si="53"/>
        <v>18.414285714285729</v>
      </c>
      <c r="L188" s="53">
        <f t="shared" si="54"/>
        <v>19.595910780669179</v>
      </c>
      <c r="M188" s="53">
        <f t="shared" si="55"/>
        <v>20.262814070351805</v>
      </c>
      <c r="N188" s="53">
        <f t="shared" si="56"/>
        <v>24.941379310344939</v>
      </c>
      <c r="O188" s="53">
        <f t="shared" si="57"/>
        <v>16.395652173913021</v>
      </c>
      <c r="P188" s="53">
        <f t="shared" si="58"/>
        <v>31.185364193328905</v>
      </c>
      <c r="Q188" s="53">
        <f t="shared" si="59"/>
        <v>19.238461538461568</v>
      </c>
      <c r="R188" s="53">
        <f t="shared" si="60"/>
        <v>23.829032258064625</v>
      </c>
      <c r="S188" s="53">
        <f t="shared" si="61"/>
        <v>7.6999999999999886</v>
      </c>
      <c r="T188" s="53">
        <f t="shared" si="62"/>
        <v>24.366666666666774</v>
      </c>
      <c r="U188" s="53">
        <f t="shared" si="63"/>
        <v>7.6999999999999886</v>
      </c>
      <c r="V188" s="53">
        <f t="shared" si="64"/>
        <v>11.148275862068941</v>
      </c>
      <c r="W188" s="53">
        <f t="shared" si="65"/>
        <v>21.336363636363703</v>
      </c>
      <c r="X188" s="53">
        <f t="shared" si="66"/>
        <v>13.105405405405378</v>
      </c>
      <c r="Y188" s="53">
        <f t="shared" si="67"/>
        <v>27.825786163522125</v>
      </c>
      <c r="Z188" s="53">
        <f t="shared" si="68"/>
        <v>19.220737327188971</v>
      </c>
      <c r="AA188" s="53">
        <f t="shared" si="69"/>
        <v>29.541052029731386</v>
      </c>
      <c r="AB188" s="53">
        <f t="shared" si="70"/>
        <v>20.743478260869622</v>
      </c>
      <c r="AC188" s="53">
        <f t="shared" si="71"/>
        <v>19.264625850340167</v>
      </c>
      <c r="AD188" s="53">
        <f t="shared" si="72"/>
        <v>26.538268792710813</v>
      </c>
      <c r="AE188" s="48"/>
      <c r="AF188" s="53"/>
      <c r="AG188" s="53"/>
      <c r="AI188" s="53">
        <f t="shared" si="73"/>
        <v>7.6999999999999886</v>
      </c>
      <c r="AJ188" s="53">
        <f t="shared" si="74"/>
        <v>184</v>
      </c>
    </row>
    <row r="189" spans="2:36" hidden="1" x14ac:dyDescent="0.25">
      <c r="B189" s="50"/>
      <c r="C189" s="50"/>
      <c r="D189" s="50"/>
      <c r="E189" s="53">
        <v>185</v>
      </c>
      <c r="F189" s="53">
        <f t="shared" si="48"/>
        <v>27.492307692307804</v>
      </c>
      <c r="G189" s="53">
        <f t="shared" si="49"/>
        <v>28.144827586207008</v>
      </c>
      <c r="H189" s="53">
        <f t="shared" si="50"/>
        <v>23.891954022988617</v>
      </c>
      <c r="I189" s="53">
        <f t="shared" si="51"/>
        <v>19.488311688311722</v>
      </c>
      <c r="J189" s="53">
        <f t="shared" si="52"/>
        <v>21.007547169811382</v>
      </c>
      <c r="K189" s="53">
        <f t="shared" si="53"/>
        <v>18.51428571428573</v>
      </c>
      <c r="L189" s="53">
        <f t="shared" si="54"/>
        <v>19.69591078066918</v>
      </c>
      <c r="M189" s="53">
        <f t="shared" si="55"/>
        <v>20.362814070351806</v>
      </c>
      <c r="N189" s="53">
        <f t="shared" si="56"/>
        <v>25.04137931034494</v>
      </c>
      <c r="O189" s="53">
        <f t="shared" si="57"/>
        <v>16.495652173913022</v>
      </c>
      <c r="P189" s="53">
        <f t="shared" si="58"/>
        <v>31.285364193328906</v>
      </c>
      <c r="Q189" s="53">
        <f t="shared" si="59"/>
        <v>19.338461538461569</v>
      </c>
      <c r="R189" s="53">
        <f t="shared" si="60"/>
        <v>23.929032258064627</v>
      </c>
      <c r="S189" s="53">
        <f t="shared" si="61"/>
        <v>7.7999999999999883</v>
      </c>
      <c r="T189" s="53">
        <f t="shared" si="62"/>
        <v>24.466666666666775</v>
      </c>
      <c r="U189" s="53">
        <f t="shared" si="63"/>
        <v>7.7999999999999883</v>
      </c>
      <c r="V189" s="53">
        <f t="shared" si="64"/>
        <v>11.24827586206894</v>
      </c>
      <c r="W189" s="53">
        <f t="shared" si="65"/>
        <v>21.436363636363705</v>
      </c>
      <c r="X189" s="53">
        <f t="shared" si="66"/>
        <v>13.205405405405378</v>
      </c>
      <c r="Y189" s="53">
        <f t="shared" si="67"/>
        <v>27.925786163522126</v>
      </c>
      <c r="Z189" s="53">
        <f t="shared" si="68"/>
        <v>19.320737327188972</v>
      </c>
      <c r="AA189" s="53">
        <f t="shared" si="69"/>
        <v>29.641052029731387</v>
      </c>
      <c r="AB189" s="53">
        <f t="shared" si="70"/>
        <v>20.843478260869624</v>
      </c>
      <c r="AC189" s="53">
        <f t="shared" si="71"/>
        <v>19.364625850340168</v>
      </c>
      <c r="AD189" s="53">
        <f t="shared" si="72"/>
        <v>26.638268792710814</v>
      </c>
      <c r="AE189" s="48"/>
      <c r="AF189" s="53"/>
      <c r="AG189" s="53"/>
      <c r="AI189" s="53">
        <f t="shared" si="73"/>
        <v>7.7999999999999883</v>
      </c>
      <c r="AJ189" s="53">
        <f t="shared" si="74"/>
        <v>185</v>
      </c>
    </row>
    <row r="190" spans="2:36" hidden="1" x14ac:dyDescent="0.25">
      <c r="B190" s="50"/>
      <c r="C190" s="50"/>
      <c r="D190" s="50"/>
      <c r="E190" s="53">
        <v>186</v>
      </c>
      <c r="F190" s="53">
        <f t="shared" si="48"/>
        <v>27.592307692307806</v>
      </c>
      <c r="G190" s="53">
        <f t="shared" si="49"/>
        <v>28.244827586207009</v>
      </c>
      <c r="H190" s="53">
        <f t="shared" si="50"/>
        <v>23.991954022988619</v>
      </c>
      <c r="I190" s="53">
        <f t="shared" si="51"/>
        <v>19.588311688311723</v>
      </c>
      <c r="J190" s="53">
        <f t="shared" si="52"/>
        <v>21.107547169811383</v>
      </c>
      <c r="K190" s="53">
        <f t="shared" si="53"/>
        <v>18.614285714285732</v>
      </c>
      <c r="L190" s="53">
        <f t="shared" si="54"/>
        <v>19.795910780669182</v>
      </c>
      <c r="M190" s="53">
        <f t="shared" si="55"/>
        <v>20.462814070351808</v>
      </c>
      <c r="N190" s="53">
        <f t="shared" si="56"/>
        <v>25.141379310344941</v>
      </c>
      <c r="O190" s="53">
        <f t="shared" si="57"/>
        <v>16.595652173913024</v>
      </c>
      <c r="P190" s="53">
        <f t="shared" si="58"/>
        <v>31.385364193328908</v>
      </c>
      <c r="Q190" s="53">
        <f t="shared" si="59"/>
        <v>19.438461538461571</v>
      </c>
      <c r="R190" s="53">
        <f t="shared" si="60"/>
        <v>24.029032258064628</v>
      </c>
      <c r="S190" s="53">
        <f t="shared" si="61"/>
        <v>7.8999999999999879</v>
      </c>
      <c r="T190" s="53">
        <f t="shared" si="62"/>
        <v>24.566666666666777</v>
      </c>
      <c r="U190" s="53">
        <f t="shared" si="63"/>
        <v>7.8999999999999879</v>
      </c>
      <c r="V190" s="53">
        <f t="shared" si="64"/>
        <v>11.34827586206894</v>
      </c>
      <c r="W190" s="53">
        <f t="shared" si="65"/>
        <v>21.536363636363706</v>
      </c>
      <c r="X190" s="53">
        <f t="shared" si="66"/>
        <v>13.305405405405377</v>
      </c>
      <c r="Y190" s="53">
        <f t="shared" si="67"/>
        <v>28.025786163522127</v>
      </c>
      <c r="Z190" s="53">
        <f t="shared" si="68"/>
        <v>19.420737327188974</v>
      </c>
      <c r="AA190" s="53">
        <f t="shared" si="69"/>
        <v>29.741052029731389</v>
      </c>
      <c r="AB190" s="53">
        <f t="shared" si="70"/>
        <v>20.943478260869625</v>
      </c>
      <c r="AC190" s="53">
        <f t="shared" si="71"/>
        <v>19.46462585034017</v>
      </c>
      <c r="AD190" s="53">
        <f t="shared" si="72"/>
        <v>26.738268792710816</v>
      </c>
      <c r="AE190" s="48"/>
      <c r="AF190" s="53"/>
      <c r="AG190" s="53"/>
      <c r="AI190" s="53">
        <f t="shared" si="73"/>
        <v>7.8999999999999879</v>
      </c>
      <c r="AJ190" s="53">
        <f t="shared" si="74"/>
        <v>186</v>
      </c>
    </row>
    <row r="191" spans="2:36" hidden="1" x14ac:dyDescent="0.25">
      <c r="B191" s="50"/>
      <c r="C191" s="50"/>
      <c r="D191" s="50"/>
      <c r="E191" s="53">
        <v>187</v>
      </c>
      <c r="F191" s="53">
        <f t="shared" si="48"/>
        <v>27.692307692307807</v>
      </c>
      <c r="G191" s="53">
        <f t="shared" si="49"/>
        <v>28.34482758620701</v>
      </c>
      <c r="H191" s="53">
        <f t="shared" si="50"/>
        <v>24.09195402298862</v>
      </c>
      <c r="I191" s="53">
        <f t="shared" si="51"/>
        <v>19.688311688311725</v>
      </c>
      <c r="J191" s="53">
        <f t="shared" si="52"/>
        <v>21.207547169811384</v>
      </c>
      <c r="K191" s="53">
        <f t="shared" si="53"/>
        <v>18.714285714285733</v>
      </c>
      <c r="L191" s="53">
        <f t="shared" si="54"/>
        <v>19.895910780669183</v>
      </c>
      <c r="M191" s="53">
        <f t="shared" si="55"/>
        <v>20.562814070351809</v>
      </c>
      <c r="N191" s="53">
        <f t="shared" si="56"/>
        <v>25.241379310344943</v>
      </c>
      <c r="O191" s="53">
        <f t="shared" si="57"/>
        <v>16.695652173913025</v>
      </c>
      <c r="P191" s="53">
        <f t="shared" si="58"/>
        <v>31.485364193328909</v>
      </c>
      <c r="Q191" s="53">
        <f t="shared" si="59"/>
        <v>19.538461538461572</v>
      </c>
      <c r="R191" s="53">
        <f t="shared" si="60"/>
        <v>24.12903225806463</v>
      </c>
      <c r="S191" s="53">
        <f t="shared" si="61"/>
        <v>7.9999999999999876</v>
      </c>
      <c r="T191" s="53">
        <f t="shared" si="62"/>
        <v>24.666666666666778</v>
      </c>
      <c r="U191" s="53">
        <f t="shared" si="63"/>
        <v>7.9999999999999876</v>
      </c>
      <c r="V191" s="53">
        <f t="shared" si="64"/>
        <v>11.44827586206894</v>
      </c>
      <c r="W191" s="53">
        <f t="shared" si="65"/>
        <v>21.636363636363708</v>
      </c>
      <c r="X191" s="53">
        <f t="shared" si="66"/>
        <v>13.405405405405377</v>
      </c>
      <c r="Y191" s="53">
        <f t="shared" si="67"/>
        <v>28.125786163522129</v>
      </c>
      <c r="Z191" s="53">
        <f t="shared" si="68"/>
        <v>19.520737327188975</v>
      </c>
      <c r="AA191" s="53">
        <f t="shared" si="69"/>
        <v>29.84105202973139</v>
      </c>
      <c r="AB191" s="53">
        <f t="shared" si="70"/>
        <v>21.043478260869627</v>
      </c>
      <c r="AC191" s="53">
        <f t="shared" si="71"/>
        <v>19.564625850340171</v>
      </c>
      <c r="AD191" s="53">
        <f t="shared" si="72"/>
        <v>26.838268792710817</v>
      </c>
      <c r="AE191" s="48"/>
      <c r="AF191" s="53"/>
      <c r="AG191" s="53"/>
      <c r="AI191" s="53">
        <f t="shared" si="73"/>
        <v>7.9999999999999876</v>
      </c>
      <c r="AJ191" s="53">
        <f t="shared" si="74"/>
        <v>187</v>
      </c>
    </row>
    <row r="192" spans="2:36" hidden="1" x14ac:dyDescent="0.25">
      <c r="B192" s="50"/>
      <c r="C192" s="50"/>
      <c r="D192" s="50"/>
      <c r="E192" s="53">
        <v>188</v>
      </c>
      <c r="F192" s="53">
        <f t="shared" si="48"/>
        <v>27.792307692307809</v>
      </c>
      <c r="G192" s="53">
        <f t="shared" si="49"/>
        <v>28.444827586207012</v>
      </c>
      <c r="H192" s="53">
        <f t="shared" si="50"/>
        <v>24.191954022988622</v>
      </c>
      <c r="I192" s="53">
        <f t="shared" si="51"/>
        <v>19.788311688311726</v>
      </c>
      <c r="J192" s="53">
        <f t="shared" si="52"/>
        <v>21.307547169811386</v>
      </c>
      <c r="K192" s="53">
        <f t="shared" si="53"/>
        <v>18.814285714285734</v>
      </c>
      <c r="L192" s="53">
        <f t="shared" si="54"/>
        <v>19.995910780669185</v>
      </c>
      <c r="M192" s="53">
        <f t="shared" si="55"/>
        <v>20.662814070351811</v>
      </c>
      <c r="N192" s="53">
        <f t="shared" si="56"/>
        <v>25.341379310344944</v>
      </c>
      <c r="O192" s="53">
        <f t="shared" si="57"/>
        <v>16.795652173913027</v>
      </c>
      <c r="P192" s="53">
        <f t="shared" si="58"/>
        <v>31.58536419332891</v>
      </c>
      <c r="Q192" s="53">
        <f t="shared" si="59"/>
        <v>19.638461538461573</v>
      </c>
      <c r="R192" s="53">
        <f t="shared" si="60"/>
        <v>24.229032258064631</v>
      </c>
      <c r="S192" s="53">
        <f t="shared" si="61"/>
        <v>8.0999999999999872</v>
      </c>
      <c r="T192" s="53">
        <f t="shared" si="62"/>
        <v>24.766666666666779</v>
      </c>
      <c r="U192" s="53">
        <f t="shared" si="63"/>
        <v>8.0999999999999872</v>
      </c>
      <c r="V192" s="53">
        <f t="shared" si="64"/>
        <v>11.548275862068939</v>
      </c>
      <c r="W192" s="53">
        <f t="shared" si="65"/>
        <v>21.736363636363709</v>
      </c>
      <c r="X192" s="53">
        <f t="shared" si="66"/>
        <v>13.505405405405376</v>
      </c>
      <c r="Y192" s="53">
        <f t="shared" si="67"/>
        <v>28.22578616352213</v>
      </c>
      <c r="Z192" s="53">
        <f t="shared" si="68"/>
        <v>19.620737327188976</v>
      </c>
      <c r="AA192" s="53">
        <f t="shared" si="69"/>
        <v>29.941052029731392</v>
      </c>
      <c r="AB192" s="53">
        <f t="shared" si="70"/>
        <v>21.143478260869628</v>
      </c>
      <c r="AC192" s="53">
        <f t="shared" si="71"/>
        <v>19.664625850340173</v>
      </c>
      <c r="AD192" s="53">
        <f t="shared" si="72"/>
        <v>26.938268792710819</v>
      </c>
      <c r="AE192" s="48"/>
      <c r="AF192" s="53"/>
      <c r="AG192" s="53"/>
      <c r="AI192" s="53">
        <f t="shared" si="73"/>
        <v>8.0999999999999872</v>
      </c>
      <c r="AJ192" s="53">
        <f t="shared" si="74"/>
        <v>188</v>
      </c>
    </row>
    <row r="193" spans="2:36" hidden="1" x14ac:dyDescent="0.25">
      <c r="B193" s="50"/>
      <c r="C193" s="50"/>
      <c r="D193" s="50"/>
      <c r="E193" s="53">
        <v>189</v>
      </c>
      <c r="F193" s="53">
        <f t="shared" si="48"/>
        <v>27.89230769230781</v>
      </c>
      <c r="G193" s="53">
        <f t="shared" si="49"/>
        <v>28.544827586207013</v>
      </c>
      <c r="H193" s="53">
        <f t="shared" si="50"/>
        <v>24.291954022988623</v>
      </c>
      <c r="I193" s="53">
        <f t="shared" si="51"/>
        <v>19.888311688311727</v>
      </c>
      <c r="J193" s="53">
        <f t="shared" si="52"/>
        <v>21.407547169811387</v>
      </c>
      <c r="K193" s="53">
        <f t="shared" si="53"/>
        <v>18.914285714285736</v>
      </c>
      <c r="L193" s="53">
        <f t="shared" si="54"/>
        <v>20.095910780669186</v>
      </c>
      <c r="M193" s="53">
        <f t="shared" si="55"/>
        <v>20.762814070351812</v>
      </c>
      <c r="N193" s="53">
        <f t="shared" si="56"/>
        <v>25.441379310344946</v>
      </c>
      <c r="O193" s="53">
        <f t="shared" si="57"/>
        <v>16.895652173913028</v>
      </c>
      <c r="P193" s="53">
        <f t="shared" si="58"/>
        <v>31.685364193328912</v>
      </c>
      <c r="Q193" s="53">
        <f t="shared" si="59"/>
        <v>19.738461538461575</v>
      </c>
      <c r="R193" s="53">
        <f t="shared" si="60"/>
        <v>24.329032258064633</v>
      </c>
      <c r="S193" s="53">
        <f t="shared" si="61"/>
        <v>8.1999999999999869</v>
      </c>
      <c r="T193" s="53">
        <f t="shared" si="62"/>
        <v>24.866666666666781</v>
      </c>
      <c r="U193" s="53">
        <f t="shared" si="63"/>
        <v>8.1999999999999869</v>
      </c>
      <c r="V193" s="53">
        <f t="shared" si="64"/>
        <v>11.648275862068939</v>
      </c>
      <c r="W193" s="53">
        <f t="shared" si="65"/>
        <v>21.836363636363711</v>
      </c>
      <c r="X193" s="53">
        <f t="shared" si="66"/>
        <v>13.605405405405376</v>
      </c>
      <c r="Y193" s="53">
        <f t="shared" si="67"/>
        <v>28.325786163522132</v>
      </c>
      <c r="Z193" s="53">
        <f t="shared" si="68"/>
        <v>19.720737327188978</v>
      </c>
      <c r="AA193" s="53">
        <f t="shared" si="69"/>
        <v>30.041052029731393</v>
      </c>
      <c r="AB193" s="53">
        <f t="shared" si="70"/>
        <v>21.24347826086963</v>
      </c>
      <c r="AC193" s="53">
        <f t="shared" si="71"/>
        <v>19.764625850340174</v>
      </c>
      <c r="AD193" s="53">
        <f t="shared" si="72"/>
        <v>27.03826879271082</v>
      </c>
      <c r="AE193" s="48"/>
      <c r="AF193" s="53"/>
      <c r="AG193" s="53"/>
      <c r="AI193" s="53">
        <f t="shared" si="73"/>
        <v>8.1999999999999869</v>
      </c>
      <c r="AJ193" s="53">
        <f t="shared" si="74"/>
        <v>189</v>
      </c>
    </row>
    <row r="194" spans="2:36" hidden="1" x14ac:dyDescent="0.25">
      <c r="B194" s="50"/>
      <c r="C194" s="50"/>
      <c r="D194" s="50"/>
      <c r="E194" s="53">
        <v>190</v>
      </c>
      <c r="F194" s="53">
        <f t="shared" si="48"/>
        <v>27.992307692307811</v>
      </c>
      <c r="G194" s="53">
        <f t="shared" si="49"/>
        <v>28.644827586207015</v>
      </c>
      <c r="H194" s="53">
        <f t="shared" si="50"/>
        <v>24.391954022988624</v>
      </c>
      <c r="I194" s="53">
        <f t="shared" si="51"/>
        <v>19.988311688311729</v>
      </c>
      <c r="J194" s="53">
        <f t="shared" si="52"/>
        <v>21.507547169811389</v>
      </c>
      <c r="K194" s="53">
        <f t="shared" si="53"/>
        <v>19.014285714285737</v>
      </c>
      <c r="L194" s="53">
        <f t="shared" si="54"/>
        <v>20.195910780669188</v>
      </c>
      <c r="M194" s="53">
        <f t="shared" si="55"/>
        <v>20.862814070351813</v>
      </c>
      <c r="N194" s="53">
        <f t="shared" si="56"/>
        <v>25.541379310344947</v>
      </c>
      <c r="O194" s="53">
        <f t="shared" si="57"/>
        <v>16.99565217391303</v>
      </c>
      <c r="P194" s="53">
        <f t="shared" si="58"/>
        <v>31.785364193328913</v>
      </c>
      <c r="Q194" s="53">
        <f t="shared" si="59"/>
        <v>19.838461538461576</v>
      </c>
      <c r="R194" s="53">
        <f t="shared" si="60"/>
        <v>24.429032258064634</v>
      </c>
      <c r="S194" s="53">
        <f t="shared" si="61"/>
        <v>8.2999999999999865</v>
      </c>
      <c r="T194" s="53">
        <f t="shared" si="62"/>
        <v>24.966666666666782</v>
      </c>
      <c r="U194" s="53">
        <f t="shared" si="63"/>
        <v>8.2999999999999865</v>
      </c>
      <c r="V194" s="53">
        <f t="shared" si="64"/>
        <v>11.748275862068938</v>
      </c>
      <c r="W194" s="53">
        <f t="shared" si="65"/>
        <v>21.936363636363712</v>
      </c>
      <c r="X194" s="53">
        <f t="shared" si="66"/>
        <v>13.705405405405376</v>
      </c>
      <c r="Y194" s="53">
        <f t="shared" si="67"/>
        <v>28.425786163522133</v>
      </c>
      <c r="Z194" s="53">
        <f t="shared" si="68"/>
        <v>19.820737327188979</v>
      </c>
      <c r="AA194" s="53">
        <f t="shared" si="69"/>
        <v>30.141052029731394</v>
      </c>
      <c r="AB194" s="53">
        <f t="shared" si="70"/>
        <v>21.343478260869631</v>
      </c>
      <c r="AC194" s="53">
        <f t="shared" si="71"/>
        <v>19.864625850340175</v>
      </c>
      <c r="AD194" s="53">
        <f t="shared" si="72"/>
        <v>27.138268792710821</v>
      </c>
      <c r="AE194" s="48"/>
      <c r="AF194" s="53"/>
      <c r="AG194" s="53"/>
      <c r="AI194" s="53">
        <f t="shared" si="73"/>
        <v>8.2999999999999865</v>
      </c>
      <c r="AJ194" s="53">
        <f t="shared" si="74"/>
        <v>190</v>
      </c>
    </row>
    <row r="195" spans="2:36" hidden="1" x14ac:dyDescent="0.25">
      <c r="B195" s="50"/>
      <c r="C195" s="50"/>
      <c r="D195" s="50"/>
      <c r="E195" s="53">
        <v>191</v>
      </c>
      <c r="F195" s="53">
        <f t="shared" si="48"/>
        <v>28.092307692307813</v>
      </c>
      <c r="G195" s="53">
        <f t="shared" si="49"/>
        <v>28.744827586207016</v>
      </c>
      <c r="H195" s="53">
        <f t="shared" si="50"/>
        <v>24.491954022988626</v>
      </c>
      <c r="I195" s="53">
        <f t="shared" si="51"/>
        <v>20.08831168831173</v>
      </c>
      <c r="J195" s="53">
        <f t="shared" si="52"/>
        <v>21.60754716981139</v>
      </c>
      <c r="K195" s="53">
        <f t="shared" si="53"/>
        <v>19.114285714285739</v>
      </c>
      <c r="L195" s="53">
        <f t="shared" si="54"/>
        <v>20.295910780669189</v>
      </c>
      <c r="M195" s="53">
        <f t="shared" si="55"/>
        <v>20.962814070351815</v>
      </c>
      <c r="N195" s="53">
        <f t="shared" si="56"/>
        <v>25.641379310344949</v>
      </c>
      <c r="O195" s="53">
        <f t="shared" si="57"/>
        <v>17.095652173913031</v>
      </c>
      <c r="P195" s="53">
        <f t="shared" si="58"/>
        <v>31.885364193328915</v>
      </c>
      <c r="Q195" s="53">
        <f t="shared" si="59"/>
        <v>19.938461538461578</v>
      </c>
      <c r="R195" s="53">
        <f t="shared" si="60"/>
        <v>24.529032258064635</v>
      </c>
      <c r="S195" s="53">
        <f t="shared" si="61"/>
        <v>8.3999999999999861</v>
      </c>
      <c r="T195" s="53">
        <f t="shared" si="62"/>
        <v>25.066666666666784</v>
      </c>
      <c r="U195" s="53">
        <f t="shared" si="63"/>
        <v>8.3999999999999861</v>
      </c>
      <c r="V195" s="53">
        <f t="shared" si="64"/>
        <v>11.848275862068938</v>
      </c>
      <c r="W195" s="53">
        <f t="shared" si="65"/>
        <v>22.036363636363713</v>
      </c>
      <c r="X195" s="53">
        <f t="shared" si="66"/>
        <v>13.805405405405375</v>
      </c>
      <c r="Y195" s="53">
        <f t="shared" si="67"/>
        <v>28.525786163522135</v>
      </c>
      <c r="Z195" s="53">
        <f t="shared" si="68"/>
        <v>19.920737327188981</v>
      </c>
      <c r="AA195" s="53">
        <f t="shared" si="69"/>
        <v>30.241052029731396</v>
      </c>
      <c r="AB195" s="53">
        <f t="shared" si="70"/>
        <v>21.443478260869632</v>
      </c>
      <c r="AC195" s="53">
        <f t="shared" si="71"/>
        <v>19.964625850340177</v>
      </c>
      <c r="AD195" s="53">
        <f t="shared" si="72"/>
        <v>27.238268792710823</v>
      </c>
      <c r="AE195" s="48"/>
      <c r="AF195" s="53"/>
      <c r="AG195" s="53"/>
      <c r="AI195" s="53">
        <f t="shared" si="73"/>
        <v>8.3999999999999861</v>
      </c>
      <c r="AJ195" s="53">
        <f t="shared" si="74"/>
        <v>191</v>
      </c>
    </row>
    <row r="196" spans="2:36" hidden="1" x14ac:dyDescent="0.25">
      <c r="B196" s="50"/>
      <c r="C196" s="50"/>
      <c r="D196" s="50"/>
      <c r="E196" s="53">
        <v>192</v>
      </c>
      <c r="F196" s="53">
        <f t="shared" si="48"/>
        <v>28.192307692307814</v>
      </c>
      <c r="G196" s="53">
        <f t="shared" si="49"/>
        <v>28.844827586207018</v>
      </c>
      <c r="H196" s="53">
        <f t="shared" si="50"/>
        <v>24.591954022988627</v>
      </c>
      <c r="I196" s="53">
        <f t="shared" si="51"/>
        <v>20.188311688311732</v>
      </c>
      <c r="J196" s="53">
        <f t="shared" si="52"/>
        <v>21.707547169811392</v>
      </c>
      <c r="K196" s="53">
        <f t="shared" si="53"/>
        <v>19.21428571428574</v>
      </c>
      <c r="L196" s="53">
        <f t="shared" si="54"/>
        <v>20.39591078066919</v>
      </c>
      <c r="M196" s="53">
        <f t="shared" si="55"/>
        <v>21.062814070351816</v>
      </c>
      <c r="N196" s="53">
        <f t="shared" si="56"/>
        <v>25.74137931034495</v>
      </c>
      <c r="O196" s="53">
        <f t="shared" si="57"/>
        <v>17.195652173913032</v>
      </c>
      <c r="P196" s="53">
        <f t="shared" si="58"/>
        <v>31.985364193328916</v>
      </c>
      <c r="Q196" s="53">
        <f t="shared" si="59"/>
        <v>20.038461538461579</v>
      </c>
      <c r="R196" s="53">
        <f t="shared" si="60"/>
        <v>24.629032258064637</v>
      </c>
      <c r="S196" s="53">
        <f t="shared" si="61"/>
        <v>8.4999999999999858</v>
      </c>
      <c r="T196" s="53">
        <f t="shared" si="62"/>
        <v>25.166666666666785</v>
      </c>
      <c r="U196" s="53">
        <f t="shared" si="63"/>
        <v>8.4999999999999858</v>
      </c>
      <c r="V196" s="53">
        <f t="shared" si="64"/>
        <v>11.948275862068938</v>
      </c>
      <c r="W196" s="53">
        <f t="shared" si="65"/>
        <v>22.136363636363715</v>
      </c>
      <c r="X196" s="53">
        <f t="shared" si="66"/>
        <v>13.905405405405375</v>
      </c>
      <c r="Y196" s="53">
        <f t="shared" si="67"/>
        <v>28.625786163522136</v>
      </c>
      <c r="Z196" s="53">
        <f t="shared" si="68"/>
        <v>20.020737327188982</v>
      </c>
      <c r="AA196" s="53">
        <f t="shared" si="69"/>
        <v>30.341052029731397</v>
      </c>
      <c r="AB196" s="53">
        <f t="shared" si="70"/>
        <v>21.543478260869634</v>
      </c>
      <c r="AC196" s="53">
        <f t="shared" si="71"/>
        <v>20.064625850340178</v>
      </c>
      <c r="AD196" s="53">
        <f t="shared" si="72"/>
        <v>27.338268792710824</v>
      </c>
      <c r="AE196" s="48"/>
      <c r="AF196" s="53"/>
      <c r="AG196" s="53"/>
      <c r="AI196" s="53">
        <f t="shared" si="73"/>
        <v>8.4999999999999858</v>
      </c>
      <c r="AJ196" s="53">
        <f t="shared" si="74"/>
        <v>192</v>
      </c>
    </row>
    <row r="197" spans="2:36" hidden="1" x14ac:dyDescent="0.25">
      <c r="B197" s="50"/>
      <c r="C197" s="50"/>
      <c r="D197" s="50"/>
      <c r="E197" s="53">
        <v>193</v>
      </c>
      <c r="F197" s="53">
        <f t="shared" si="48"/>
        <v>28.292307692307816</v>
      </c>
      <c r="G197" s="53">
        <f t="shared" si="49"/>
        <v>28.944827586207019</v>
      </c>
      <c r="H197" s="53">
        <f t="shared" si="50"/>
        <v>24.691954022988629</v>
      </c>
      <c r="I197" s="53">
        <f t="shared" si="51"/>
        <v>20.288311688311733</v>
      </c>
      <c r="J197" s="53">
        <f t="shared" si="52"/>
        <v>21.807547169811393</v>
      </c>
      <c r="K197" s="53">
        <f t="shared" si="53"/>
        <v>19.314285714285742</v>
      </c>
      <c r="L197" s="53">
        <f t="shared" si="54"/>
        <v>20.495910780669192</v>
      </c>
      <c r="M197" s="53">
        <f t="shared" si="55"/>
        <v>21.162814070351818</v>
      </c>
      <c r="N197" s="53">
        <f t="shared" si="56"/>
        <v>25.841379310344951</v>
      </c>
      <c r="O197" s="53">
        <f t="shared" si="57"/>
        <v>17.295652173913034</v>
      </c>
      <c r="P197" s="53">
        <f t="shared" si="58"/>
        <v>32.085364193328914</v>
      </c>
      <c r="Q197" s="53">
        <f t="shared" si="59"/>
        <v>20.138461538461581</v>
      </c>
      <c r="R197" s="53">
        <f t="shared" si="60"/>
        <v>24.729032258064638</v>
      </c>
      <c r="S197" s="53">
        <f t="shared" si="61"/>
        <v>8.5999999999999854</v>
      </c>
      <c r="T197" s="53">
        <f t="shared" si="62"/>
        <v>25.266666666666787</v>
      </c>
      <c r="U197" s="53">
        <f t="shared" si="63"/>
        <v>8.5999999999999854</v>
      </c>
      <c r="V197" s="53">
        <f t="shared" si="64"/>
        <v>12.048275862068937</v>
      </c>
      <c r="W197" s="53">
        <f t="shared" si="65"/>
        <v>22.236363636363716</v>
      </c>
      <c r="X197" s="53">
        <f t="shared" si="66"/>
        <v>14.005405405405375</v>
      </c>
      <c r="Y197" s="53">
        <f t="shared" si="67"/>
        <v>28.725786163522137</v>
      </c>
      <c r="Z197" s="53">
        <f t="shared" si="68"/>
        <v>20.120737327188984</v>
      </c>
      <c r="AA197" s="53">
        <f t="shared" si="69"/>
        <v>30.441052029731399</v>
      </c>
      <c r="AB197" s="53">
        <f t="shared" si="70"/>
        <v>21.643478260869635</v>
      </c>
      <c r="AC197" s="53">
        <f t="shared" si="71"/>
        <v>20.16462585034018</v>
      </c>
      <c r="AD197" s="53">
        <f t="shared" si="72"/>
        <v>27.438268792710826</v>
      </c>
      <c r="AE197" s="48"/>
      <c r="AF197" s="53"/>
      <c r="AG197" s="53"/>
      <c r="AI197" s="53">
        <f t="shared" si="73"/>
        <v>8.5999999999999854</v>
      </c>
      <c r="AJ197" s="53">
        <f t="shared" si="74"/>
        <v>193</v>
      </c>
    </row>
    <row r="198" spans="2:36" hidden="1" x14ac:dyDescent="0.25">
      <c r="B198" s="50"/>
      <c r="C198" s="50"/>
      <c r="D198" s="50"/>
      <c r="E198" s="53">
        <v>194</v>
      </c>
      <c r="F198" s="53">
        <f t="shared" si="48"/>
        <v>28.392307692307817</v>
      </c>
      <c r="G198" s="53">
        <f t="shared" si="49"/>
        <v>29.04482758620702</v>
      </c>
      <c r="H198" s="53">
        <f t="shared" si="50"/>
        <v>24.79195402298863</v>
      </c>
      <c r="I198" s="53">
        <f t="shared" si="51"/>
        <v>20.388311688311735</v>
      </c>
      <c r="J198" s="53">
        <f t="shared" si="52"/>
        <v>21.907547169811394</v>
      </c>
      <c r="K198" s="53">
        <f t="shared" si="53"/>
        <v>19.414285714285743</v>
      </c>
      <c r="L198" s="53">
        <f t="shared" si="54"/>
        <v>20.595910780669193</v>
      </c>
      <c r="M198" s="53">
        <f t="shared" si="55"/>
        <v>21.262814070351819</v>
      </c>
      <c r="N198" s="53">
        <f t="shared" si="56"/>
        <v>25.941379310344953</v>
      </c>
      <c r="O198" s="53">
        <f t="shared" si="57"/>
        <v>17.395652173913035</v>
      </c>
      <c r="P198" s="53">
        <f t="shared" si="58"/>
        <v>32.185364193328915</v>
      </c>
      <c r="Q198" s="53">
        <f t="shared" si="59"/>
        <v>20.238461538461582</v>
      </c>
      <c r="R198" s="53">
        <f t="shared" si="60"/>
        <v>24.82903225806464</v>
      </c>
      <c r="S198" s="53">
        <f t="shared" si="61"/>
        <v>8.6999999999999851</v>
      </c>
      <c r="T198" s="53">
        <f t="shared" si="62"/>
        <v>25.366666666666788</v>
      </c>
      <c r="U198" s="53">
        <f t="shared" si="63"/>
        <v>8.6999999999999851</v>
      </c>
      <c r="V198" s="53">
        <f t="shared" si="64"/>
        <v>12.148275862068937</v>
      </c>
      <c r="W198" s="53">
        <f t="shared" si="65"/>
        <v>22.336363636363718</v>
      </c>
      <c r="X198" s="53">
        <f t="shared" si="66"/>
        <v>14.105405405405374</v>
      </c>
      <c r="Y198" s="53">
        <f t="shared" si="67"/>
        <v>28.825786163522139</v>
      </c>
      <c r="Z198" s="53">
        <f t="shared" si="68"/>
        <v>20.220737327188985</v>
      </c>
      <c r="AA198" s="53">
        <f t="shared" si="69"/>
        <v>30.5410520297314</v>
      </c>
      <c r="AB198" s="53">
        <f t="shared" si="70"/>
        <v>21.743478260869637</v>
      </c>
      <c r="AC198" s="53">
        <f t="shared" si="71"/>
        <v>20.264625850340181</v>
      </c>
      <c r="AD198" s="53">
        <f t="shared" si="72"/>
        <v>27.538268792710827</v>
      </c>
      <c r="AE198" s="48"/>
      <c r="AF198" s="53"/>
      <c r="AG198" s="53"/>
      <c r="AI198" s="53">
        <f t="shared" si="73"/>
        <v>8.6999999999999851</v>
      </c>
      <c r="AJ198" s="53">
        <f t="shared" si="74"/>
        <v>194</v>
      </c>
    </row>
    <row r="199" spans="2:36" hidden="1" x14ac:dyDescent="0.25">
      <c r="B199" s="50"/>
      <c r="C199" s="50"/>
      <c r="D199" s="50"/>
      <c r="E199" s="53">
        <v>195</v>
      </c>
      <c r="F199" s="53">
        <f t="shared" si="48"/>
        <v>28.492307692307818</v>
      </c>
      <c r="G199" s="53">
        <f t="shared" si="49"/>
        <v>29.144827586207022</v>
      </c>
      <c r="H199" s="53">
        <f t="shared" si="50"/>
        <v>24.891954022988632</v>
      </c>
      <c r="I199" s="53">
        <f t="shared" si="51"/>
        <v>20.488311688311736</v>
      </c>
      <c r="J199" s="53">
        <f t="shared" si="52"/>
        <v>22.007547169811396</v>
      </c>
      <c r="K199" s="53">
        <f t="shared" si="53"/>
        <v>19.514285714285744</v>
      </c>
      <c r="L199" s="53">
        <f t="shared" si="54"/>
        <v>20.695910780669195</v>
      </c>
      <c r="M199" s="53">
        <f t="shared" si="55"/>
        <v>21.362814070351821</v>
      </c>
      <c r="N199" s="53">
        <f t="shared" si="56"/>
        <v>26.041379310344954</v>
      </c>
      <c r="O199" s="53">
        <f t="shared" si="57"/>
        <v>17.495652173913037</v>
      </c>
      <c r="P199" s="53">
        <f t="shared" si="58"/>
        <v>32.285364193328917</v>
      </c>
      <c r="Q199" s="53">
        <f t="shared" si="59"/>
        <v>20.338461538461583</v>
      </c>
      <c r="R199" s="53">
        <f t="shared" si="60"/>
        <v>24.929032258064641</v>
      </c>
      <c r="S199" s="53">
        <f t="shared" si="61"/>
        <v>8.7999999999999847</v>
      </c>
      <c r="T199" s="53">
        <f t="shared" si="62"/>
        <v>25.466666666666789</v>
      </c>
      <c r="U199" s="53">
        <f t="shared" si="63"/>
        <v>8.7999999999999847</v>
      </c>
      <c r="V199" s="53">
        <f t="shared" si="64"/>
        <v>12.248275862068937</v>
      </c>
      <c r="W199" s="53">
        <f t="shared" si="65"/>
        <v>22.436363636363719</v>
      </c>
      <c r="X199" s="53">
        <f t="shared" si="66"/>
        <v>14.205405405405374</v>
      </c>
      <c r="Y199" s="53">
        <f t="shared" si="67"/>
        <v>28.92578616352214</v>
      </c>
      <c r="Z199" s="53">
        <f t="shared" si="68"/>
        <v>20.320737327188986</v>
      </c>
      <c r="AA199" s="53">
        <f t="shared" si="69"/>
        <v>30.641052029731402</v>
      </c>
      <c r="AB199" s="53">
        <f t="shared" si="70"/>
        <v>21.843478260869638</v>
      </c>
      <c r="AC199" s="53">
        <f t="shared" si="71"/>
        <v>20.364625850340182</v>
      </c>
      <c r="AD199" s="53">
        <f t="shared" si="72"/>
        <v>27.638268792710829</v>
      </c>
      <c r="AE199" s="48"/>
      <c r="AF199" s="53"/>
      <c r="AG199" s="53"/>
      <c r="AI199" s="53">
        <f t="shared" si="73"/>
        <v>8.7999999999999847</v>
      </c>
      <c r="AJ199" s="53">
        <f t="shared" si="74"/>
        <v>195</v>
      </c>
    </row>
    <row r="200" spans="2:36" hidden="1" x14ac:dyDescent="0.25">
      <c r="B200" s="50"/>
      <c r="C200" s="50"/>
      <c r="D200" s="50"/>
      <c r="E200" s="53">
        <v>196</v>
      </c>
      <c r="F200" s="53">
        <f t="shared" si="48"/>
        <v>28.59230769230782</v>
      </c>
      <c r="G200" s="53">
        <f t="shared" si="49"/>
        <v>29.244827586207023</v>
      </c>
      <c r="H200" s="53">
        <f t="shared" si="50"/>
        <v>24.991954022988633</v>
      </c>
      <c r="I200" s="53">
        <f t="shared" si="51"/>
        <v>20.588311688311737</v>
      </c>
      <c r="J200" s="53">
        <f t="shared" si="52"/>
        <v>22.107547169811397</v>
      </c>
      <c r="K200" s="53">
        <f t="shared" si="53"/>
        <v>19.614285714285746</v>
      </c>
      <c r="L200" s="53">
        <f t="shared" si="54"/>
        <v>20.795910780669196</v>
      </c>
      <c r="M200" s="53">
        <f t="shared" si="55"/>
        <v>21.462814070351822</v>
      </c>
      <c r="N200" s="53">
        <f t="shared" si="56"/>
        <v>26.141379310344956</v>
      </c>
      <c r="O200" s="53">
        <f t="shared" si="57"/>
        <v>17.595652173913038</v>
      </c>
      <c r="P200" s="53">
        <f t="shared" si="58"/>
        <v>32.385364193328918</v>
      </c>
      <c r="Q200" s="53">
        <f t="shared" si="59"/>
        <v>20.438461538461585</v>
      </c>
      <c r="R200" s="53">
        <f t="shared" si="60"/>
        <v>25.029032258064642</v>
      </c>
      <c r="S200" s="53">
        <f t="shared" si="61"/>
        <v>8.8999999999999844</v>
      </c>
      <c r="T200" s="53">
        <f t="shared" si="62"/>
        <v>25.566666666666791</v>
      </c>
      <c r="U200" s="53">
        <f t="shared" si="63"/>
        <v>8.8999999999999844</v>
      </c>
      <c r="V200" s="53">
        <f t="shared" si="64"/>
        <v>12.348275862068936</v>
      </c>
      <c r="W200" s="53">
        <f t="shared" si="65"/>
        <v>22.536363636363721</v>
      </c>
      <c r="X200" s="53">
        <f t="shared" si="66"/>
        <v>14.305405405405374</v>
      </c>
      <c r="Y200" s="53">
        <f t="shared" si="67"/>
        <v>29.025786163522142</v>
      </c>
      <c r="Z200" s="53">
        <f t="shared" si="68"/>
        <v>20.420737327188988</v>
      </c>
      <c r="AA200" s="53">
        <f t="shared" si="69"/>
        <v>30.741052029731403</v>
      </c>
      <c r="AB200" s="53">
        <f t="shared" si="70"/>
        <v>21.943478260869639</v>
      </c>
      <c r="AC200" s="53">
        <f t="shared" si="71"/>
        <v>20.464625850340184</v>
      </c>
      <c r="AD200" s="53">
        <f t="shared" si="72"/>
        <v>27.73826879271083</v>
      </c>
      <c r="AE200" s="48"/>
      <c r="AF200" s="53"/>
      <c r="AG200" s="53"/>
      <c r="AI200" s="53">
        <f t="shared" si="73"/>
        <v>8.8999999999999844</v>
      </c>
      <c r="AJ200" s="53">
        <f t="shared" si="74"/>
        <v>196</v>
      </c>
    </row>
    <row r="201" spans="2:36" hidden="1" x14ac:dyDescent="0.25">
      <c r="B201" s="50"/>
      <c r="C201" s="50"/>
      <c r="D201" s="50"/>
      <c r="E201" s="53">
        <v>197</v>
      </c>
      <c r="F201" s="53">
        <f t="shared" si="48"/>
        <v>28.692307692307821</v>
      </c>
      <c r="G201" s="53">
        <f t="shared" si="49"/>
        <v>29.344827586207025</v>
      </c>
      <c r="H201" s="53">
        <f t="shared" si="50"/>
        <v>25.091954022988634</v>
      </c>
      <c r="I201" s="53">
        <f t="shared" si="51"/>
        <v>20.688311688311739</v>
      </c>
      <c r="J201" s="53">
        <f t="shared" si="52"/>
        <v>22.207547169811399</v>
      </c>
      <c r="K201" s="53">
        <f t="shared" si="53"/>
        <v>19.714285714285747</v>
      </c>
      <c r="L201" s="53">
        <f t="shared" si="54"/>
        <v>20.895910780669197</v>
      </c>
      <c r="M201" s="53">
        <f t="shared" si="55"/>
        <v>21.562814070351823</v>
      </c>
      <c r="N201" s="53">
        <f t="shared" si="56"/>
        <v>26.241379310344957</v>
      </c>
      <c r="O201" s="53">
        <f t="shared" si="57"/>
        <v>17.695652173913039</v>
      </c>
      <c r="P201" s="53">
        <f t="shared" si="58"/>
        <v>32.48536419332892</v>
      </c>
      <c r="Q201" s="53">
        <f t="shared" si="59"/>
        <v>20.538461538461586</v>
      </c>
      <c r="R201" s="53">
        <f t="shared" si="60"/>
        <v>25.129032258064644</v>
      </c>
      <c r="S201" s="53">
        <f t="shared" si="61"/>
        <v>8.999999999999984</v>
      </c>
      <c r="T201" s="53">
        <f t="shared" si="62"/>
        <v>25.666666666666792</v>
      </c>
      <c r="U201" s="53">
        <f t="shared" si="63"/>
        <v>8.999999999999984</v>
      </c>
      <c r="V201" s="53">
        <f t="shared" si="64"/>
        <v>12.448275862068936</v>
      </c>
      <c r="W201" s="53">
        <f t="shared" si="65"/>
        <v>22.636363636363722</v>
      </c>
      <c r="X201" s="53">
        <f t="shared" si="66"/>
        <v>14.405405405405373</v>
      </c>
      <c r="Y201" s="53">
        <f t="shared" si="67"/>
        <v>29.125786163522143</v>
      </c>
      <c r="Z201" s="53">
        <f t="shared" si="68"/>
        <v>20.520737327188989</v>
      </c>
      <c r="AA201" s="53">
        <f t="shared" si="69"/>
        <v>30.841052029731404</v>
      </c>
      <c r="AB201" s="53">
        <f t="shared" si="70"/>
        <v>22.043478260869641</v>
      </c>
      <c r="AC201" s="53">
        <f t="shared" si="71"/>
        <v>20.564625850340185</v>
      </c>
      <c r="AD201" s="53">
        <f t="shared" si="72"/>
        <v>27.838268792710831</v>
      </c>
      <c r="AE201" s="48"/>
      <c r="AF201" s="53"/>
      <c r="AG201" s="53"/>
      <c r="AI201" s="53">
        <f t="shared" si="73"/>
        <v>8.999999999999984</v>
      </c>
      <c r="AJ201" s="53">
        <f t="shared" si="74"/>
        <v>197</v>
      </c>
    </row>
    <row r="202" spans="2:36" hidden="1" x14ac:dyDescent="0.25">
      <c r="B202" s="50"/>
      <c r="C202" s="50"/>
      <c r="D202" s="50"/>
      <c r="E202" s="53">
        <v>198</v>
      </c>
      <c r="F202" s="53">
        <f t="shared" si="48"/>
        <v>28.792307692307823</v>
      </c>
      <c r="G202" s="53">
        <f t="shared" si="49"/>
        <v>29.444827586207026</v>
      </c>
      <c r="H202" s="53">
        <f t="shared" si="50"/>
        <v>25.191954022988636</v>
      </c>
      <c r="I202" s="53">
        <f t="shared" si="51"/>
        <v>20.78831168831174</v>
      </c>
      <c r="J202" s="53">
        <f t="shared" si="52"/>
        <v>22.3075471698114</v>
      </c>
      <c r="K202" s="53">
        <f t="shared" si="53"/>
        <v>19.814285714285749</v>
      </c>
      <c r="L202" s="53">
        <f t="shared" si="54"/>
        <v>20.995910780669199</v>
      </c>
      <c r="M202" s="53">
        <f t="shared" si="55"/>
        <v>21.662814070351825</v>
      </c>
      <c r="N202" s="53">
        <f t="shared" si="56"/>
        <v>26.341379310344958</v>
      </c>
      <c r="O202" s="53">
        <f t="shared" si="57"/>
        <v>17.795652173913041</v>
      </c>
      <c r="P202" s="53">
        <f t="shared" si="58"/>
        <v>32.585364193328921</v>
      </c>
      <c r="Q202" s="53">
        <f t="shared" si="59"/>
        <v>20.638461538461588</v>
      </c>
      <c r="R202" s="53">
        <f t="shared" si="60"/>
        <v>25.229032258064645</v>
      </c>
      <c r="S202" s="53">
        <f t="shared" si="61"/>
        <v>9.0999999999999837</v>
      </c>
      <c r="T202" s="53">
        <f t="shared" si="62"/>
        <v>25.766666666666794</v>
      </c>
      <c r="U202" s="53">
        <f t="shared" si="63"/>
        <v>9.0999999999999837</v>
      </c>
      <c r="V202" s="53">
        <f t="shared" si="64"/>
        <v>12.548275862068936</v>
      </c>
      <c r="W202" s="53">
        <f t="shared" si="65"/>
        <v>22.736363636363723</v>
      </c>
      <c r="X202" s="53">
        <f t="shared" si="66"/>
        <v>14.505405405405373</v>
      </c>
      <c r="Y202" s="53">
        <f t="shared" si="67"/>
        <v>29.225786163522145</v>
      </c>
      <c r="Z202" s="53">
        <f t="shared" si="68"/>
        <v>20.620737327188991</v>
      </c>
      <c r="AA202" s="53">
        <f t="shared" si="69"/>
        <v>30.941052029731406</v>
      </c>
      <c r="AB202" s="53">
        <f t="shared" si="70"/>
        <v>22.143478260869642</v>
      </c>
      <c r="AC202" s="53">
        <f t="shared" si="71"/>
        <v>20.664625850340187</v>
      </c>
      <c r="AD202" s="53">
        <f t="shared" si="72"/>
        <v>27.938268792710833</v>
      </c>
      <c r="AE202" s="48"/>
      <c r="AF202" s="53"/>
      <c r="AG202" s="53"/>
      <c r="AI202" s="53">
        <f t="shared" si="73"/>
        <v>9.0999999999999837</v>
      </c>
      <c r="AJ202" s="53">
        <f t="shared" si="74"/>
        <v>198</v>
      </c>
    </row>
    <row r="203" spans="2:36" hidden="1" x14ac:dyDescent="0.25">
      <c r="B203" s="50"/>
      <c r="C203" s="50"/>
      <c r="D203" s="50"/>
      <c r="E203" s="53">
        <v>199</v>
      </c>
      <c r="F203" s="53">
        <f t="shared" si="48"/>
        <v>28.892307692307824</v>
      </c>
      <c r="G203" s="53">
        <f t="shared" si="49"/>
        <v>29.544827586207028</v>
      </c>
      <c r="H203" s="53">
        <f t="shared" si="50"/>
        <v>25.291954022988637</v>
      </c>
      <c r="I203" s="53">
        <f t="shared" si="51"/>
        <v>20.888311688311742</v>
      </c>
      <c r="J203" s="53">
        <f t="shared" si="52"/>
        <v>22.407547169811401</v>
      </c>
      <c r="K203" s="53">
        <f t="shared" si="53"/>
        <v>19.91428571428575</v>
      </c>
      <c r="L203" s="53">
        <f t="shared" si="54"/>
        <v>21.0959107806692</v>
      </c>
      <c r="M203" s="53">
        <f t="shared" si="55"/>
        <v>21.762814070351826</v>
      </c>
      <c r="N203" s="53">
        <f t="shared" si="56"/>
        <v>26.44137931034496</v>
      </c>
      <c r="O203" s="53">
        <f t="shared" si="57"/>
        <v>17.895652173913042</v>
      </c>
      <c r="P203" s="53">
        <f t="shared" si="58"/>
        <v>32.685364193328923</v>
      </c>
      <c r="Q203" s="53">
        <f t="shared" si="59"/>
        <v>20.738461538461589</v>
      </c>
      <c r="R203" s="53">
        <f t="shared" si="60"/>
        <v>25.329032258064647</v>
      </c>
      <c r="S203" s="53">
        <f t="shared" si="61"/>
        <v>9.1999999999999833</v>
      </c>
      <c r="T203" s="53">
        <f t="shared" si="62"/>
        <v>25.866666666666795</v>
      </c>
      <c r="U203" s="53">
        <f t="shared" si="63"/>
        <v>9.1999999999999833</v>
      </c>
      <c r="V203" s="53">
        <f t="shared" si="64"/>
        <v>12.648275862068935</v>
      </c>
      <c r="W203" s="53">
        <f t="shared" si="65"/>
        <v>22.836363636363725</v>
      </c>
      <c r="X203" s="53">
        <f t="shared" si="66"/>
        <v>14.605405405405373</v>
      </c>
      <c r="Y203" s="53">
        <f t="shared" si="67"/>
        <v>29.325786163522146</v>
      </c>
      <c r="Z203" s="53">
        <f t="shared" si="68"/>
        <v>20.720737327188992</v>
      </c>
      <c r="AA203" s="53">
        <f t="shared" si="69"/>
        <v>31.041052029731407</v>
      </c>
      <c r="AB203" s="53">
        <f t="shared" si="70"/>
        <v>22.243478260869644</v>
      </c>
      <c r="AC203" s="53">
        <f t="shared" si="71"/>
        <v>20.764625850340188</v>
      </c>
      <c r="AD203" s="53">
        <f t="shared" si="72"/>
        <v>28.038268792710834</v>
      </c>
      <c r="AE203" s="48"/>
      <c r="AF203" s="53"/>
      <c r="AG203" s="53"/>
      <c r="AI203" s="53">
        <f t="shared" si="73"/>
        <v>9.1999999999999833</v>
      </c>
      <c r="AJ203" s="53">
        <f t="shared" si="74"/>
        <v>199</v>
      </c>
    </row>
    <row r="204" spans="2:36" hidden="1" x14ac:dyDescent="0.25">
      <c r="B204" s="50"/>
      <c r="C204" s="50"/>
      <c r="D204" s="50"/>
      <c r="E204" s="53">
        <v>200</v>
      </c>
      <c r="F204" s="53">
        <f t="shared" si="48"/>
        <v>28.992307692307826</v>
      </c>
      <c r="G204" s="53">
        <f t="shared" si="49"/>
        <v>29.644827586207029</v>
      </c>
      <c r="H204" s="53">
        <f t="shared" si="50"/>
        <v>25.391954022988639</v>
      </c>
      <c r="I204" s="53">
        <f t="shared" si="51"/>
        <v>20.988311688311743</v>
      </c>
      <c r="J204" s="53">
        <f t="shared" si="52"/>
        <v>22.507547169811403</v>
      </c>
      <c r="K204" s="53">
        <f t="shared" si="53"/>
        <v>20.014285714285752</v>
      </c>
      <c r="L204" s="53">
        <f t="shared" si="54"/>
        <v>21.195910780669202</v>
      </c>
      <c r="M204" s="53">
        <f t="shared" si="55"/>
        <v>21.862814070351828</v>
      </c>
      <c r="N204" s="53">
        <f t="shared" si="56"/>
        <v>26.541379310344961</v>
      </c>
      <c r="O204" s="53">
        <f t="shared" si="57"/>
        <v>17.995652173913044</v>
      </c>
      <c r="P204" s="53">
        <f t="shared" si="58"/>
        <v>32.785364193328924</v>
      </c>
      <c r="Q204" s="53">
        <f t="shared" si="59"/>
        <v>20.838461538461591</v>
      </c>
      <c r="R204" s="53">
        <f t="shared" si="60"/>
        <v>25.429032258064648</v>
      </c>
      <c r="S204" s="53">
        <f t="shared" si="61"/>
        <v>9.2999999999999829</v>
      </c>
      <c r="T204" s="53">
        <f t="shared" si="62"/>
        <v>25.966666666666796</v>
      </c>
      <c r="U204" s="53">
        <f t="shared" si="63"/>
        <v>9.2999999999999829</v>
      </c>
      <c r="V204" s="53">
        <f t="shared" si="64"/>
        <v>12.748275862068935</v>
      </c>
      <c r="W204" s="53">
        <f t="shared" si="65"/>
        <v>22.936363636363726</v>
      </c>
      <c r="X204" s="53">
        <f t="shared" si="66"/>
        <v>14.705405405405372</v>
      </c>
      <c r="Y204" s="53">
        <f t="shared" si="67"/>
        <v>29.425786163522147</v>
      </c>
      <c r="Z204" s="53">
        <f t="shared" si="68"/>
        <v>20.820737327188994</v>
      </c>
      <c r="AA204" s="53">
        <f t="shared" si="69"/>
        <v>31.141052029731409</v>
      </c>
      <c r="AB204" s="53">
        <f t="shared" si="70"/>
        <v>22.343478260869645</v>
      </c>
      <c r="AC204" s="53">
        <f t="shared" si="71"/>
        <v>20.86462585034019</v>
      </c>
      <c r="AD204" s="53">
        <f t="shared" si="72"/>
        <v>28.138268792710836</v>
      </c>
      <c r="AE204" s="48"/>
      <c r="AF204" s="53"/>
      <c r="AG204" s="53"/>
      <c r="AI204" s="53">
        <f t="shared" si="73"/>
        <v>9.2999999999999829</v>
      </c>
      <c r="AJ204" s="53">
        <f t="shared" si="74"/>
        <v>200</v>
      </c>
    </row>
    <row r="205" spans="2:36" hidden="1" x14ac:dyDescent="0.25">
      <c r="D205" s="5"/>
      <c r="AF205" s="13"/>
      <c r="AG205" s="14"/>
    </row>
    <row r="206" spans="2:36" ht="15.75" x14ac:dyDescent="0.25">
      <c r="B206" s="150" t="s">
        <v>171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6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x14ac:dyDescent="0.25">
      <c r="C210" s="29" t="s">
        <v>33</v>
      </c>
      <c r="D210" s="30" t="s">
        <v>34</v>
      </c>
      <c r="E210" s="151"/>
      <c r="F210" s="28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8" t="str">
        <f>+IF(E210="","",BS248)</f>
        <v/>
      </c>
      <c r="I210" s="3" t="str">
        <f>+CONCATENATE("% donne Sindaco (",D213,")")</f>
        <v>% donne Sindaco (2012)</v>
      </c>
      <c r="M210" s="3" t="str">
        <f>+CONCATENATE("% donne Presidenti di Provincia (",D213,")")</f>
        <v>% donne Presidenti di Provincia (2012)</v>
      </c>
      <c r="N210" s="16"/>
      <c r="R210" s="16"/>
      <c r="V210" s="16"/>
      <c r="W210" s="16"/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N211" s="16"/>
      <c r="R211" s="16"/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62" t="s">
        <v>37</v>
      </c>
      <c r="C212" s="63"/>
      <c r="D212" s="63"/>
      <c r="L212" s="26"/>
      <c r="M212" s="26"/>
      <c r="P212" s="26"/>
      <c r="Q212" s="26"/>
      <c r="T212" s="26"/>
      <c r="U212" s="26"/>
      <c r="AF212" s="13"/>
      <c r="AG212" s="14"/>
    </row>
    <row r="213" spans="1:72" x14ac:dyDescent="0.25">
      <c r="A213" s="3">
        <v>4</v>
      </c>
      <c r="B213" s="65" t="s">
        <v>67</v>
      </c>
      <c r="C213" s="66" t="s">
        <v>38</v>
      </c>
      <c r="D213" s="66">
        <v>2012</v>
      </c>
      <c r="E213" s="49" t="str">
        <f t="shared" ref="E213:G244" si="75">IF(E$210="","",HLOOKUP(E$210,$B$3:$AG$204,$A213,0))</f>
        <v/>
      </c>
      <c r="F213" s="49" t="str">
        <f t="shared" si="75"/>
        <v/>
      </c>
      <c r="G213" s="49" t="str">
        <f t="shared" si="75"/>
        <v/>
      </c>
      <c r="L213" s="26"/>
      <c r="M213" s="26"/>
      <c r="P213" s="26"/>
      <c r="Q213" s="26"/>
      <c r="T213" s="26"/>
      <c r="U213" s="26"/>
      <c r="AF213" s="13"/>
      <c r="AG213" s="14"/>
    </row>
    <row r="214" spans="1:72" x14ac:dyDescent="0.25">
      <c r="A214" s="3">
        <v>5</v>
      </c>
      <c r="B214" s="68" t="s">
        <v>68</v>
      </c>
      <c r="C214" s="66" t="s">
        <v>39</v>
      </c>
      <c r="D214" s="66">
        <v>2012</v>
      </c>
      <c r="E214" s="132" t="str">
        <f t="shared" si="75"/>
        <v/>
      </c>
      <c r="F214" s="132" t="str">
        <f t="shared" si="75"/>
        <v/>
      </c>
      <c r="G214" s="132" t="str">
        <f t="shared" si="75"/>
        <v/>
      </c>
      <c r="L214" s="26"/>
      <c r="M214" s="26"/>
      <c r="P214" s="26"/>
      <c r="Q214" s="26"/>
      <c r="T214" s="26"/>
      <c r="U214" s="26"/>
      <c r="AF214" s="13"/>
      <c r="AG214" s="14"/>
    </row>
    <row r="215" spans="1:72" x14ac:dyDescent="0.25">
      <c r="A215" s="3">
        <v>6</v>
      </c>
      <c r="B215" s="65" t="s">
        <v>69</v>
      </c>
      <c r="C215" s="66" t="s">
        <v>38</v>
      </c>
      <c r="D215" s="66">
        <v>2012</v>
      </c>
      <c r="E215" s="49" t="str">
        <f t="shared" si="75"/>
        <v/>
      </c>
      <c r="F215" s="49" t="str">
        <f t="shared" si="75"/>
        <v/>
      </c>
      <c r="G215" s="49" t="str">
        <f t="shared" si="75"/>
        <v/>
      </c>
      <c r="L215" s="26"/>
      <c r="M215" s="26"/>
      <c r="P215" s="26"/>
      <c r="Q215" s="26"/>
      <c r="T215" s="26"/>
      <c r="U215" s="26"/>
      <c r="AF215" s="13"/>
      <c r="AG215" s="14"/>
    </row>
    <row r="216" spans="1:72" ht="15.75" thickBot="1" x14ac:dyDescent="0.3">
      <c r="A216" s="3">
        <v>7</v>
      </c>
      <c r="B216" s="121"/>
      <c r="C216" s="72"/>
      <c r="D216" s="72"/>
      <c r="E216" s="72"/>
      <c r="F216" s="72"/>
      <c r="G216" s="72"/>
      <c r="L216" s="26"/>
      <c r="M216" s="26"/>
      <c r="N216" s="1"/>
      <c r="P216" s="26"/>
      <c r="Q216" s="26"/>
      <c r="T216" s="26"/>
      <c r="U216" s="26"/>
      <c r="AF216" s="13"/>
      <c r="AG216" s="14"/>
    </row>
    <row r="217" spans="1:72" ht="15.75" thickBot="1" x14ac:dyDescent="0.3">
      <c r="A217" s="3">
        <v>8</v>
      </c>
      <c r="B217" s="62" t="s">
        <v>40</v>
      </c>
      <c r="C217" s="72"/>
      <c r="D217" s="72"/>
      <c r="E217" s="72"/>
      <c r="F217" s="72"/>
      <c r="G217" s="72"/>
      <c r="L217" s="26"/>
      <c r="M217" s="26"/>
      <c r="N217" s="1"/>
      <c r="P217" s="26"/>
      <c r="Q217" s="26"/>
      <c r="T217" s="26"/>
      <c r="U217" s="26"/>
      <c r="AF217" s="13"/>
      <c r="AG217" s="14"/>
    </row>
    <row r="218" spans="1:72" x14ac:dyDescent="0.25">
      <c r="A218" s="3">
        <v>9</v>
      </c>
      <c r="B218" s="65" t="s">
        <v>70</v>
      </c>
      <c r="C218" s="66" t="s">
        <v>38</v>
      </c>
      <c r="D218" s="66">
        <v>2012</v>
      </c>
      <c r="E218" s="49" t="str">
        <f t="shared" si="75"/>
        <v/>
      </c>
      <c r="F218" s="49" t="str">
        <f t="shared" si="75"/>
        <v/>
      </c>
      <c r="G218" s="49" t="str">
        <f t="shared" si="75"/>
        <v/>
      </c>
      <c r="AF218" s="13"/>
      <c r="AG218" s="14"/>
    </row>
    <row r="219" spans="1:72" ht="7.5" customHeight="1" x14ac:dyDescent="0.25">
      <c r="A219" s="3">
        <v>10</v>
      </c>
      <c r="B219" s="122"/>
      <c r="C219" s="123"/>
      <c r="D219" s="123"/>
      <c r="E219" s="123"/>
      <c r="F219" s="123"/>
      <c r="G219" s="123"/>
      <c r="AF219" s="13"/>
      <c r="AG219" s="14"/>
    </row>
    <row r="220" spans="1:72" x14ac:dyDescent="0.25">
      <c r="A220" s="3">
        <v>11</v>
      </c>
      <c r="B220" s="131" t="s">
        <v>41</v>
      </c>
      <c r="C220" s="123"/>
      <c r="D220" s="123"/>
      <c r="E220" s="123"/>
      <c r="F220" s="123"/>
      <c r="G220" s="123"/>
      <c r="AF220" s="13"/>
      <c r="AG220" s="14"/>
    </row>
    <row r="221" spans="1:72" x14ac:dyDescent="0.25">
      <c r="A221" s="3">
        <v>12</v>
      </c>
      <c r="B221" s="85" t="s">
        <v>71</v>
      </c>
      <c r="C221" s="66" t="s">
        <v>38</v>
      </c>
      <c r="D221" s="66">
        <v>2012</v>
      </c>
      <c r="E221" s="49" t="str">
        <f t="shared" si="75"/>
        <v/>
      </c>
      <c r="F221" s="49" t="str">
        <f t="shared" si="75"/>
        <v/>
      </c>
      <c r="G221" s="49" t="str">
        <f t="shared" si="75"/>
        <v/>
      </c>
      <c r="AF221" s="13"/>
      <c r="AG221" s="14"/>
    </row>
    <row r="222" spans="1:72" x14ac:dyDescent="0.25">
      <c r="A222" s="3">
        <v>13</v>
      </c>
      <c r="B222" s="85" t="s">
        <v>72</v>
      </c>
      <c r="C222" s="66" t="s">
        <v>38</v>
      </c>
      <c r="D222" s="66">
        <v>2012</v>
      </c>
      <c r="E222" s="49" t="str">
        <f t="shared" si="75"/>
        <v/>
      </c>
      <c r="F222" s="49" t="str">
        <f t="shared" si="75"/>
        <v/>
      </c>
      <c r="G222" s="49" t="str">
        <f t="shared" si="75"/>
        <v/>
      </c>
      <c r="AF222" s="13"/>
      <c r="AG222" s="14"/>
    </row>
    <row r="223" spans="1:72" x14ac:dyDescent="0.25">
      <c r="A223" s="3">
        <v>14</v>
      </c>
      <c r="B223" s="85" t="s">
        <v>73</v>
      </c>
      <c r="C223" s="66" t="s">
        <v>38</v>
      </c>
      <c r="D223" s="66">
        <v>2012</v>
      </c>
      <c r="E223" s="49" t="str">
        <f t="shared" si="75"/>
        <v/>
      </c>
      <c r="F223" s="49" t="str">
        <f t="shared" si="75"/>
        <v/>
      </c>
      <c r="G223" s="49" t="str">
        <f t="shared" si="75"/>
        <v/>
      </c>
      <c r="AF223" s="13"/>
      <c r="AG223" s="14"/>
      <c r="BS223" s="17" t="s">
        <v>0</v>
      </c>
      <c r="BT223" s="18" t="s">
        <v>20</v>
      </c>
    </row>
    <row r="224" spans="1:72" ht="15.75" thickBot="1" x14ac:dyDescent="0.3">
      <c r="A224" s="3">
        <v>15</v>
      </c>
      <c r="B224" s="86"/>
      <c r="C224" s="87"/>
      <c r="D224" s="87"/>
      <c r="E224" s="87"/>
      <c r="F224" s="87"/>
      <c r="G224" s="87"/>
      <c r="AF224" s="13"/>
      <c r="AG224" s="14"/>
      <c r="BS224" s="19" t="s">
        <v>1</v>
      </c>
      <c r="BT224" s="20" t="s">
        <v>20</v>
      </c>
    </row>
    <row r="225" spans="1:72" ht="15.75" thickBot="1" x14ac:dyDescent="0.3">
      <c r="A225" s="3">
        <v>16</v>
      </c>
      <c r="B225" s="62" t="s">
        <v>42</v>
      </c>
      <c r="C225" s="87"/>
      <c r="D225" s="87"/>
      <c r="E225" s="87"/>
      <c r="F225" s="87"/>
      <c r="G225" s="87"/>
      <c r="AF225" s="13"/>
      <c r="AG225" s="14"/>
      <c r="BS225" s="19" t="s">
        <v>2</v>
      </c>
      <c r="BT225" s="20" t="s">
        <v>20</v>
      </c>
    </row>
    <row r="226" spans="1:72" x14ac:dyDescent="0.25">
      <c r="A226" s="3">
        <v>17</v>
      </c>
      <c r="B226" s="65" t="s">
        <v>74</v>
      </c>
      <c r="C226" s="66" t="s">
        <v>38</v>
      </c>
      <c r="D226" s="66">
        <v>2012</v>
      </c>
      <c r="E226" s="49" t="str">
        <f t="shared" si="75"/>
        <v/>
      </c>
      <c r="F226" s="49" t="str">
        <f t="shared" si="75"/>
        <v/>
      </c>
      <c r="G226" s="49" t="str">
        <f t="shared" si="75"/>
        <v/>
      </c>
      <c r="AF226" s="13"/>
      <c r="AG226" s="14"/>
      <c r="BS226" s="21" t="s">
        <v>3</v>
      </c>
      <c r="BT226" s="22" t="s">
        <v>20</v>
      </c>
    </row>
    <row r="227" spans="1:72" ht="7.5" customHeight="1" x14ac:dyDescent="0.25">
      <c r="A227" s="3">
        <v>18</v>
      </c>
      <c r="B227" s="122"/>
      <c r="C227" s="123"/>
      <c r="D227" s="123"/>
      <c r="E227" s="123"/>
      <c r="F227" s="123"/>
      <c r="G227" s="123"/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131" t="s">
        <v>75</v>
      </c>
      <c r="C228" s="123"/>
      <c r="D228" s="123"/>
      <c r="E228" s="123"/>
      <c r="F228" s="123"/>
      <c r="G228" s="123"/>
      <c r="I228" s="3" t="str">
        <f>+CONCATENATE("% cariche comunali (",D218,")")</f>
        <v>% cariche comunali (2012)</v>
      </c>
      <c r="M228" s="3" t="str">
        <f>+CONCATENATE("% cariche provinciali (",D226,")")</f>
        <v>% cariche provinciali (2012)</v>
      </c>
      <c r="N228" s="16"/>
      <c r="R228" s="3" t="str">
        <f>+CONCATENATE("% cariche regiionali (",D234,")")</f>
        <v>% cariche regiionali (2012)</v>
      </c>
      <c r="S228" s="1"/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85" t="s">
        <v>76</v>
      </c>
      <c r="C229" s="66" t="s">
        <v>38</v>
      </c>
      <c r="D229" s="66">
        <v>2012</v>
      </c>
      <c r="E229" s="49" t="str">
        <f t="shared" si="75"/>
        <v/>
      </c>
      <c r="F229" s="49" t="str">
        <f t="shared" si="75"/>
        <v/>
      </c>
      <c r="G229" s="49" t="str">
        <f t="shared" si="75"/>
        <v/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85" t="s">
        <v>77</v>
      </c>
      <c r="C230" s="66" t="s">
        <v>38</v>
      </c>
      <c r="D230" s="66">
        <v>2012</v>
      </c>
      <c r="E230" s="49" t="str">
        <f t="shared" si="75"/>
        <v/>
      </c>
      <c r="F230" s="49" t="str">
        <f t="shared" si="75"/>
        <v/>
      </c>
      <c r="G230" s="49" t="str">
        <f t="shared" si="75"/>
        <v/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85" t="s">
        <v>78</v>
      </c>
      <c r="C231" s="66" t="s">
        <v>38</v>
      </c>
      <c r="D231" s="66">
        <v>2012</v>
      </c>
      <c r="E231" s="49" t="str">
        <f t="shared" si="75"/>
        <v/>
      </c>
      <c r="F231" s="49" t="str">
        <f t="shared" si="75"/>
        <v/>
      </c>
      <c r="G231" s="49" t="str">
        <f t="shared" si="75"/>
        <v/>
      </c>
      <c r="AF231" s="13"/>
      <c r="AG231" s="14"/>
      <c r="BS231" s="17" t="s">
        <v>8</v>
      </c>
      <c r="BT231" s="18" t="s">
        <v>22</v>
      </c>
    </row>
    <row r="232" spans="1:72" ht="15.75" thickBot="1" x14ac:dyDescent="0.3">
      <c r="A232" s="3">
        <v>23</v>
      </c>
      <c r="B232" s="86"/>
      <c r="C232" s="87"/>
      <c r="D232" s="3"/>
      <c r="AF232" s="13"/>
      <c r="AG232" s="14"/>
      <c r="BS232" s="19" t="s">
        <v>9</v>
      </c>
      <c r="BT232" s="20" t="s">
        <v>22</v>
      </c>
    </row>
    <row r="233" spans="1:72" ht="15.75" thickBot="1" x14ac:dyDescent="0.3">
      <c r="A233" s="3">
        <v>24</v>
      </c>
      <c r="B233" s="62" t="s">
        <v>66</v>
      </c>
      <c r="C233" s="87"/>
      <c r="D233" s="3"/>
      <c r="AF233" s="13"/>
      <c r="AG233" s="14"/>
      <c r="BS233" s="19" t="s">
        <v>10</v>
      </c>
      <c r="BT233" s="20" t="s">
        <v>22</v>
      </c>
    </row>
    <row r="234" spans="1:72" x14ac:dyDescent="0.25">
      <c r="A234" s="3">
        <v>25</v>
      </c>
      <c r="B234" s="65" t="s">
        <v>79</v>
      </c>
      <c r="C234" s="66" t="s">
        <v>38</v>
      </c>
      <c r="D234" s="66">
        <v>2012</v>
      </c>
      <c r="E234" s="49" t="str">
        <f t="shared" si="75"/>
        <v/>
      </c>
      <c r="F234" s="49" t="str">
        <f t="shared" si="75"/>
        <v/>
      </c>
      <c r="G234" s="49" t="str">
        <f t="shared" si="75"/>
        <v/>
      </c>
      <c r="AF234" s="13"/>
      <c r="AG234" s="14"/>
      <c r="BS234" s="21" t="s">
        <v>11</v>
      </c>
      <c r="BT234" s="22" t="s">
        <v>22</v>
      </c>
    </row>
    <row r="235" spans="1:72" ht="7.5" customHeight="1" x14ac:dyDescent="0.25">
      <c r="A235" s="3">
        <v>26</v>
      </c>
      <c r="B235" s="122"/>
      <c r="C235" s="123"/>
      <c r="D235" s="3"/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131" t="s">
        <v>80</v>
      </c>
      <c r="C236" s="123"/>
      <c r="D236" s="3"/>
      <c r="AF236" s="13"/>
      <c r="AG236" s="14"/>
      <c r="BS236" s="19" t="s">
        <v>13</v>
      </c>
      <c r="BT236" s="20" t="s">
        <v>23</v>
      </c>
    </row>
    <row r="237" spans="1:72" x14ac:dyDescent="0.25">
      <c r="A237" s="3">
        <v>28</v>
      </c>
      <c r="B237" s="94" t="s">
        <v>43</v>
      </c>
      <c r="C237" s="66" t="s">
        <v>38</v>
      </c>
      <c r="D237" s="66">
        <v>2012</v>
      </c>
      <c r="E237" s="49" t="str">
        <f t="shared" si="75"/>
        <v/>
      </c>
      <c r="F237" s="49" t="str">
        <f t="shared" si="75"/>
        <v/>
      </c>
      <c r="G237" s="49" t="str">
        <f t="shared" si="75"/>
        <v/>
      </c>
      <c r="AF237" s="13"/>
      <c r="AG237" s="14"/>
      <c r="BS237" s="19" t="s">
        <v>14</v>
      </c>
      <c r="BT237" s="20" t="s">
        <v>23</v>
      </c>
    </row>
    <row r="238" spans="1:72" x14ac:dyDescent="0.25">
      <c r="A238" s="3">
        <v>29</v>
      </c>
      <c r="B238" s="94" t="s">
        <v>44</v>
      </c>
      <c r="C238" s="66" t="s">
        <v>38</v>
      </c>
      <c r="D238" s="66">
        <v>2012</v>
      </c>
      <c r="E238" s="49" t="str">
        <f t="shared" si="75"/>
        <v/>
      </c>
      <c r="F238" s="49" t="str">
        <f t="shared" si="75"/>
        <v/>
      </c>
      <c r="G238" s="49" t="str">
        <f t="shared" si="75"/>
        <v/>
      </c>
      <c r="AF238" s="13"/>
      <c r="AG238" s="14"/>
      <c r="BS238" s="19" t="s">
        <v>15</v>
      </c>
      <c r="BT238" s="20" t="s">
        <v>23</v>
      </c>
    </row>
    <row r="239" spans="1:72" x14ac:dyDescent="0.25">
      <c r="A239" s="3">
        <v>30</v>
      </c>
      <c r="B239" s="128" t="s">
        <v>45</v>
      </c>
      <c r="C239" s="129" t="s">
        <v>46</v>
      </c>
      <c r="D239" s="129">
        <v>2012</v>
      </c>
      <c r="E239" s="119" t="str">
        <f t="shared" si="75"/>
        <v/>
      </c>
      <c r="F239" s="132" t="str">
        <f t="shared" si="75"/>
        <v/>
      </c>
      <c r="G239" s="132" t="str">
        <f t="shared" si="75"/>
        <v/>
      </c>
      <c r="AF239" s="13"/>
      <c r="AG239" s="14"/>
      <c r="BS239" s="19" t="s">
        <v>16</v>
      </c>
      <c r="BT239" s="20" t="s">
        <v>23</v>
      </c>
    </row>
    <row r="240" spans="1:72" ht="15.75" thickBot="1" x14ac:dyDescent="0.3">
      <c r="A240" s="3">
        <v>31</v>
      </c>
      <c r="B240" s="86"/>
      <c r="C240" s="87"/>
      <c r="D240" s="87"/>
      <c r="E240" s="87"/>
      <c r="F240" s="87"/>
      <c r="G240" s="87"/>
      <c r="H240" s="87"/>
      <c r="AF240" s="13"/>
      <c r="AG240" s="14"/>
      <c r="BS240" s="21" t="s">
        <v>17</v>
      </c>
      <c r="BT240" s="22" t="s">
        <v>23</v>
      </c>
    </row>
    <row r="241" spans="1:72" ht="15.75" thickBot="1" x14ac:dyDescent="0.3">
      <c r="A241" s="3">
        <v>32</v>
      </c>
      <c r="B241" s="62" t="s">
        <v>49</v>
      </c>
      <c r="C241" s="99"/>
      <c r="D241" s="99"/>
      <c r="E241" s="99"/>
      <c r="F241" s="99"/>
      <c r="G241" s="99"/>
      <c r="H241" s="99"/>
      <c r="AF241" s="13"/>
      <c r="AG241" s="14"/>
      <c r="BS241" s="17" t="s">
        <v>18</v>
      </c>
      <c r="BT241" s="18" t="s">
        <v>24</v>
      </c>
    </row>
    <row r="242" spans="1:72" x14ac:dyDescent="0.25">
      <c r="A242" s="3">
        <v>33</v>
      </c>
      <c r="B242" s="124" t="s">
        <v>81</v>
      </c>
      <c r="C242" s="101" t="s">
        <v>39</v>
      </c>
      <c r="D242" s="101">
        <v>2011</v>
      </c>
      <c r="E242" s="132" t="str">
        <f t="shared" si="75"/>
        <v/>
      </c>
      <c r="F242" s="132" t="str">
        <f t="shared" si="75"/>
        <v/>
      </c>
      <c r="G242" s="132" t="str">
        <f t="shared" si="75"/>
        <v/>
      </c>
      <c r="AF242" s="13"/>
      <c r="AG242" s="14"/>
      <c r="BS242" s="21" t="s">
        <v>19</v>
      </c>
      <c r="BT242" s="22" t="s">
        <v>24</v>
      </c>
    </row>
    <row r="243" spans="1:72" x14ac:dyDescent="0.25">
      <c r="A243" s="3">
        <v>34</v>
      </c>
      <c r="B243" s="124" t="s">
        <v>163</v>
      </c>
      <c r="C243" s="101" t="s">
        <v>39</v>
      </c>
      <c r="D243" s="101">
        <v>2011</v>
      </c>
      <c r="E243" s="132" t="str">
        <f t="shared" si="75"/>
        <v/>
      </c>
      <c r="F243" s="132" t="str">
        <f t="shared" si="75"/>
        <v/>
      </c>
      <c r="G243" s="132" t="str">
        <f t="shared" si="75"/>
        <v/>
      </c>
      <c r="AF243" s="13"/>
      <c r="AG243" s="14"/>
      <c r="BS243" s="23" t="s">
        <v>20</v>
      </c>
    </row>
    <row r="244" spans="1:72" x14ac:dyDescent="0.25">
      <c r="A244" s="3">
        <v>35</v>
      </c>
      <c r="B244" s="124" t="s">
        <v>164</v>
      </c>
      <c r="C244" s="101" t="s">
        <v>39</v>
      </c>
      <c r="D244" s="101">
        <v>2011</v>
      </c>
      <c r="E244" s="132" t="str">
        <f t="shared" si="75"/>
        <v/>
      </c>
      <c r="F244" s="132" t="str">
        <f t="shared" si="75"/>
        <v/>
      </c>
      <c r="G244" s="132" t="str">
        <f t="shared" si="75"/>
        <v/>
      </c>
      <c r="AF244" s="13"/>
      <c r="AG244" s="14"/>
      <c r="BS244" s="23" t="s">
        <v>21</v>
      </c>
    </row>
    <row r="245" spans="1:72" ht="7.5" customHeight="1" x14ac:dyDescent="0.25">
      <c r="A245" s="3">
        <v>36</v>
      </c>
      <c r="C245" s="3"/>
      <c r="D245" s="3"/>
      <c r="AF245" s="13"/>
      <c r="AG245" s="14"/>
      <c r="BS245" s="23" t="s">
        <v>22</v>
      </c>
    </row>
    <row r="246" spans="1:72" x14ac:dyDescent="0.25">
      <c r="A246" s="3">
        <v>37</v>
      </c>
      <c r="B246" s="124" t="s">
        <v>84</v>
      </c>
      <c r="C246" s="66" t="s">
        <v>38</v>
      </c>
      <c r="D246" s="101">
        <v>2011</v>
      </c>
      <c r="E246" s="49" t="str">
        <f t="shared" ref="E246:G276" si="76">IF(E$210="","",HLOOKUP(E$210,$B$3:$AG$204,$A246,0))</f>
        <v/>
      </c>
      <c r="F246" s="49" t="str">
        <f t="shared" si="76"/>
        <v/>
      </c>
      <c r="G246" s="49" t="str">
        <f t="shared" si="76"/>
        <v/>
      </c>
      <c r="AF246" s="13"/>
      <c r="AG246" s="14"/>
      <c r="BS246" s="23" t="s">
        <v>23</v>
      </c>
    </row>
    <row r="247" spans="1:72" ht="7.5" customHeight="1" x14ac:dyDescent="0.25">
      <c r="A247" s="3">
        <v>38</v>
      </c>
      <c r="B247" s="122"/>
      <c r="C247" s="123"/>
      <c r="D247" s="123"/>
      <c r="AF247" s="13"/>
      <c r="AG247" s="14"/>
      <c r="BS247" s="23" t="s">
        <v>24</v>
      </c>
    </row>
    <row r="248" spans="1:72" x14ac:dyDescent="0.25">
      <c r="A248" s="3">
        <v>39</v>
      </c>
      <c r="B248" s="130" t="s">
        <v>85</v>
      </c>
      <c r="C248" s="123"/>
      <c r="D248" s="123"/>
      <c r="I248" s="140" t="str">
        <f>+CONCATENATE("DIRIGENTI ISCRITTI ALL'INPS PER GENERE - (",D244,")")</f>
        <v>DIRIGENTI ISCRITTI ALL'INPS PER GENERE - (2011)</v>
      </c>
      <c r="J248" s="145">
        <f>+E210</f>
        <v>0</v>
      </c>
      <c r="K248" s="145" t="str">
        <f t="shared" ref="K248:L248" si="77">+F210</f>
        <v/>
      </c>
      <c r="L248" s="145" t="str">
        <f t="shared" si="77"/>
        <v/>
      </c>
      <c r="AF248" s="13"/>
      <c r="AG248" s="14"/>
      <c r="BS248" s="24" t="s">
        <v>25</v>
      </c>
    </row>
    <row r="249" spans="1:72" x14ac:dyDescent="0.25">
      <c r="A249" s="3">
        <v>40</v>
      </c>
      <c r="B249" s="68" t="s">
        <v>50</v>
      </c>
      <c r="C249" s="66" t="s">
        <v>38</v>
      </c>
      <c r="D249" s="66">
        <v>2011</v>
      </c>
      <c r="E249" s="49" t="str">
        <f t="shared" si="76"/>
        <v/>
      </c>
      <c r="F249" s="49" t="str">
        <f t="shared" si="76"/>
        <v/>
      </c>
      <c r="G249" s="49" t="str">
        <f t="shared" si="76"/>
        <v/>
      </c>
      <c r="I249" s="141" t="s">
        <v>165</v>
      </c>
      <c r="J249" s="147" t="e">
        <f>+E243/E$244</f>
        <v>#VALUE!</v>
      </c>
      <c r="K249" s="147" t="e">
        <f>+F243/F$244</f>
        <v>#VALUE!</v>
      </c>
      <c r="L249" s="147" t="e">
        <f t="shared" ref="L249" si="78">+G243/G$244</f>
        <v>#VALUE!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33"/>
      <c r="AG249" s="34"/>
      <c r="AH249" s="15"/>
      <c r="AI249" s="15"/>
      <c r="AJ249" s="15"/>
    </row>
    <row r="250" spans="1:72" x14ac:dyDescent="0.25">
      <c r="A250" s="3">
        <v>41</v>
      </c>
      <c r="B250" s="68" t="s">
        <v>51</v>
      </c>
      <c r="C250" s="66" t="s">
        <v>38</v>
      </c>
      <c r="D250" s="66">
        <v>2011</v>
      </c>
      <c r="E250" s="49" t="str">
        <f t="shared" si="76"/>
        <v/>
      </c>
      <c r="F250" s="49" t="str">
        <f t="shared" si="76"/>
        <v/>
      </c>
      <c r="G250" s="49" t="str">
        <f t="shared" si="76"/>
        <v/>
      </c>
      <c r="I250" s="143" t="s">
        <v>166</v>
      </c>
      <c r="J250" s="147" t="e">
        <f>+E242/E$244</f>
        <v>#VALUE!</v>
      </c>
      <c r="K250" s="147" t="e">
        <f t="shared" ref="K250:L250" si="79">+F242/F$244</f>
        <v>#VALUE!</v>
      </c>
      <c r="L250" s="147" t="e">
        <f t="shared" si="79"/>
        <v>#VALUE!</v>
      </c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3"/>
      <c r="AG250" s="34"/>
      <c r="AH250" s="15"/>
      <c r="AI250" s="15"/>
      <c r="AJ250" s="15"/>
    </row>
    <row r="251" spans="1:72" x14ac:dyDescent="0.25">
      <c r="A251" s="3">
        <v>42</v>
      </c>
      <c r="B251" s="68" t="s">
        <v>52</v>
      </c>
      <c r="C251" s="66" t="s">
        <v>38</v>
      </c>
      <c r="D251" s="66">
        <v>2011</v>
      </c>
      <c r="E251" s="49" t="str">
        <f t="shared" si="76"/>
        <v/>
      </c>
      <c r="F251" s="49" t="str">
        <f t="shared" si="76"/>
        <v/>
      </c>
      <c r="G251" s="49" t="str">
        <f t="shared" si="76"/>
        <v/>
      </c>
      <c r="I251" s="144" t="s">
        <v>167</v>
      </c>
      <c r="J251" s="144" t="e">
        <f>+J249+J250</f>
        <v>#VALUE!</v>
      </c>
      <c r="K251" s="144" t="e">
        <f t="shared" ref="K251:L251" si="80">+K249+K250</f>
        <v>#VALUE!</v>
      </c>
      <c r="L251" s="144" t="e">
        <f t="shared" si="80"/>
        <v>#VALUE!</v>
      </c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3"/>
      <c r="AG251" s="34"/>
      <c r="AH251" s="15"/>
      <c r="AI251" s="15"/>
      <c r="AJ251" s="15"/>
    </row>
    <row r="252" spans="1:72" x14ac:dyDescent="0.25">
      <c r="A252" s="3">
        <v>43</v>
      </c>
      <c r="B252" s="68" t="s">
        <v>53</v>
      </c>
      <c r="C252" s="66" t="s">
        <v>38</v>
      </c>
      <c r="D252" s="66">
        <v>2011</v>
      </c>
      <c r="E252" s="49" t="str">
        <f t="shared" si="76"/>
        <v/>
      </c>
      <c r="F252" s="49" t="str">
        <f t="shared" si="76"/>
        <v/>
      </c>
      <c r="G252" s="49" t="str">
        <f t="shared" si="76"/>
        <v/>
      </c>
      <c r="I252" s="36"/>
      <c r="J252" s="36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3"/>
      <c r="AG252" s="34"/>
      <c r="AH252" s="15"/>
      <c r="AI252" s="15"/>
      <c r="AJ252" s="15"/>
    </row>
    <row r="253" spans="1:72" ht="7.5" customHeight="1" x14ac:dyDescent="0.25">
      <c r="A253" s="3">
        <v>44</v>
      </c>
      <c r="B253" s="122"/>
      <c r="C253" s="123"/>
      <c r="D253" s="3"/>
      <c r="I253" s="36"/>
      <c r="J253" s="36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3"/>
      <c r="AG253" s="34"/>
      <c r="AH253" s="15"/>
      <c r="AI253" s="15"/>
      <c r="AJ253" s="15"/>
    </row>
    <row r="254" spans="1:72" x14ac:dyDescent="0.25">
      <c r="A254" s="3">
        <v>45</v>
      </c>
      <c r="B254" s="131" t="s">
        <v>86</v>
      </c>
      <c r="C254" s="123"/>
      <c r="D254" s="3"/>
      <c r="I254" s="35"/>
      <c r="J254" s="3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3"/>
      <c r="AG254" s="34"/>
      <c r="AH254" s="15"/>
      <c r="AI254" s="15"/>
      <c r="AJ254" s="15"/>
    </row>
    <row r="255" spans="1:72" x14ac:dyDescent="0.25">
      <c r="A255" s="3">
        <v>46</v>
      </c>
      <c r="B255" s="103" t="s">
        <v>87</v>
      </c>
      <c r="C255" s="104" t="s">
        <v>39</v>
      </c>
      <c r="D255" s="104">
        <v>2011</v>
      </c>
      <c r="E255" s="132" t="str">
        <f t="shared" si="76"/>
        <v/>
      </c>
      <c r="F255" s="132" t="str">
        <f t="shared" si="76"/>
        <v/>
      </c>
      <c r="G255" s="132" t="str">
        <f t="shared" si="76"/>
        <v/>
      </c>
      <c r="I255" s="35"/>
      <c r="J255" s="3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3"/>
      <c r="AG255" s="34"/>
      <c r="AH255" s="15"/>
      <c r="AI255" s="15"/>
      <c r="AJ255" s="15"/>
    </row>
    <row r="256" spans="1:72" x14ac:dyDescent="0.25">
      <c r="A256" s="3">
        <v>47</v>
      </c>
      <c r="B256" s="106" t="s">
        <v>88</v>
      </c>
      <c r="C256" s="107" t="s">
        <v>39</v>
      </c>
      <c r="D256" s="107">
        <v>2011</v>
      </c>
      <c r="E256" s="132" t="str">
        <f t="shared" si="76"/>
        <v/>
      </c>
      <c r="F256" s="132" t="str">
        <f t="shared" si="76"/>
        <v/>
      </c>
      <c r="G256" s="132" t="str">
        <f t="shared" si="76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3"/>
      <c r="AG256" s="34"/>
      <c r="AH256" s="15"/>
      <c r="AI256" s="15"/>
      <c r="AJ256" s="15"/>
    </row>
    <row r="257" spans="1:36" x14ac:dyDescent="0.25">
      <c r="A257" s="3">
        <v>48</v>
      </c>
      <c r="B257" s="106" t="s">
        <v>89</v>
      </c>
      <c r="C257" s="107" t="s">
        <v>39</v>
      </c>
      <c r="D257" s="107">
        <v>2011</v>
      </c>
      <c r="E257" s="132" t="str">
        <f t="shared" si="76"/>
        <v/>
      </c>
      <c r="F257" s="132" t="str">
        <f t="shared" si="76"/>
        <v/>
      </c>
      <c r="G257" s="132" t="str">
        <f t="shared" si="76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3"/>
      <c r="AG257" s="34"/>
      <c r="AH257" s="15"/>
      <c r="AI257" s="15"/>
      <c r="AJ257" s="15"/>
    </row>
    <row r="258" spans="1:36" x14ac:dyDescent="0.25">
      <c r="A258" s="3">
        <v>49</v>
      </c>
      <c r="B258" s="100" t="s">
        <v>90</v>
      </c>
      <c r="C258" s="109" t="s">
        <v>39</v>
      </c>
      <c r="D258" s="109">
        <v>2011</v>
      </c>
      <c r="E258" s="132" t="str">
        <f t="shared" si="76"/>
        <v/>
      </c>
      <c r="F258" s="132" t="str">
        <f t="shared" si="76"/>
        <v/>
      </c>
      <c r="G258" s="132" t="str">
        <f t="shared" si="76"/>
        <v/>
      </c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15"/>
      <c r="Z258" s="15"/>
      <c r="AA258" s="15"/>
      <c r="AB258" s="15"/>
      <c r="AC258" s="15"/>
      <c r="AD258" s="15"/>
      <c r="AE258" s="15"/>
      <c r="AF258" s="33"/>
      <c r="AG258" s="34"/>
      <c r="AH258" s="15"/>
      <c r="AI258" s="15"/>
      <c r="AJ258" s="15"/>
    </row>
    <row r="259" spans="1:36" x14ac:dyDescent="0.25">
      <c r="A259" s="3">
        <v>50</v>
      </c>
      <c r="B259" s="103" t="s">
        <v>91</v>
      </c>
      <c r="C259" s="104" t="s">
        <v>39</v>
      </c>
      <c r="D259" s="104">
        <v>2011</v>
      </c>
      <c r="E259" s="132" t="str">
        <f t="shared" si="76"/>
        <v/>
      </c>
      <c r="F259" s="132" t="str">
        <f t="shared" si="76"/>
        <v/>
      </c>
      <c r="G259" s="132" t="str">
        <f t="shared" si="76"/>
        <v/>
      </c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15"/>
      <c r="Z259" s="15"/>
      <c r="AA259" s="15"/>
      <c r="AB259" s="15"/>
      <c r="AC259" s="15"/>
      <c r="AD259" s="15"/>
      <c r="AE259" s="15"/>
      <c r="AF259" s="33"/>
      <c r="AG259" s="34"/>
      <c r="AH259" s="15"/>
      <c r="AI259" s="15"/>
      <c r="AJ259" s="15"/>
    </row>
    <row r="260" spans="1:36" x14ac:dyDescent="0.25">
      <c r="A260" s="3">
        <v>51</v>
      </c>
      <c r="B260" s="106" t="s">
        <v>92</v>
      </c>
      <c r="C260" s="107" t="s">
        <v>39</v>
      </c>
      <c r="D260" s="107">
        <v>2011</v>
      </c>
      <c r="E260" s="132" t="str">
        <f t="shared" si="76"/>
        <v/>
      </c>
      <c r="F260" s="132" t="str">
        <f t="shared" si="76"/>
        <v/>
      </c>
      <c r="G260" s="132" t="str">
        <f t="shared" si="76"/>
        <v/>
      </c>
      <c r="I260" s="37"/>
      <c r="J260" s="38"/>
      <c r="K260" s="38"/>
      <c r="L260" s="37"/>
      <c r="M260" s="37"/>
      <c r="N260" s="37"/>
      <c r="O260" s="37"/>
      <c r="P260" s="38"/>
      <c r="Q260" s="38"/>
      <c r="R260" s="37"/>
      <c r="S260" s="37"/>
      <c r="T260" s="37"/>
      <c r="U260" s="37"/>
      <c r="V260" s="38"/>
      <c r="W260" s="38"/>
      <c r="X260" s="37"/>
      <c r="Y260" s="15"/>
      <c r="Z260" s="15"/>
      <c r="AA260" s="15"/>
      <c r="AB260" s="15"/>
      <c r="AC260" s="15"/>
      <c r="AD260" s="15"/>
      <c r="AE260" s="15"/>
      <c r="AF260" s="33"/>
      <c r="AG260" s="34"/>
      <c r="AH260" s="15"/>
      <c r="AI260" s="15"/>
      <c r="AJ260" s="15"/>
    </row>
    <row r="261" spans="1:36" x14ac:dyDescent="0.25">
      <c r="A261" s="3">
        <v>52</v>
      </c>
      <c r="B261" s="106" t="s">
        <v>93</v>
      </c>
      <c r="C261" s="107" t="s">
        <v>39</v>
      </c>
      <c r="D261" s="107">
        <v>2011</v>
      </c>
      <c r="E261" s="132" t="str">
        <f t="shared" si="76"/>
        <v/>
      </c>
      <c r="F261" s="132" t="str">
        <f t="shared" si="76"/>
        <v/>
      </c>
      <c r="G261" s="132" t="str">
        <f t="shared" si="76"/>
        <v/>
      </c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15"/>
      <c r="Z261" s="15"/>
      <c r="AA261" s="15"/>
      <c r="AB261" s="15"/>
      <c r="AC261" s="15"/>
      <c r="AD261" s="15"/>
      <c r="AE261" s="15"/>
      <c r="AF261" s="33"/>
      <c r="AG261" s="34"/>
      <c r="AH261" s="15"/>
      <c r="AI261" s="15"/>
      <c r="AJ261" s="15"/>
    </row>
    <row r="262" spans="1:36" x14ac:dyDescent="0.25">
      <c r="A262" s="3">
        <v>53</v>
      </c>
      <c r="B262" s="100" t="s">
        <v>94</v>
      </c>
      <c r="C262" s="109" t="s">
        <v>39</v>
      </c>
      <c r="D262" s="109">
        <v>2011</v>
      </c>
      <c r="E262" s="132" t="str">
        <f t="shared" si="76"/>
        <v/>
      </c>
      <c r="F262" s="132" t="str">
        <f t="shared" si="76"/>
        <v/>
      </c>
      <c r="G262" s="132" t="str">
        <f t="shared" si="76"/>
        <v/>
      </c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15"/>
      <c r="Z262" s="15"/>
      <c r="AA262" s="15"/>
      <c r="AB262" s="15"/>
      <c r="AC262" s="15"/>
      <c r="AD262" s="15"/>
      <c r="AE262" s="15"/>
      <c r="AF262" s="33"/>
      <c r="AG262" s="34"/>
      <c r="AH262" s="15"/>
      <c r="AI262" s="15"/>
      <c r="AJ262" s="15"/>
    </row>
    <row r="263" spans="1:36" x14ac:dyDescent="0.25">
      <c r="A263" s="3">
        <v>54</v>
      </c>
      <c r="B263" s="114" t="s">
        <v>95</v>
      </c>
      <c r="C263" s="104" t="s">
        <v>39</v>
      </c>
      <c r="D263" s="104">
        <v>2011</v>
      </c>
      <c r="E263" s="132" t="str">
        <f t="shared" si="76"/>
        <v/>
      </c>
      <c r="F263" s="132" t="str">
        <f t="shared" si="76"/>
        <v/>
      </c>
      <c r="G263" s="132" t="str">
        <f t="shared" si="76"/>
        <v/>
      </c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33"/>
      <c r="AG263" s="34"/>
      <c r="AH263" s="15"/>
      <c r="AI263" s="15"/>
      <c r="AJ263" s="15"/>
    </row>
    <row r="264" spans="1:36" x14ac:dyDescent="0.25">
      <c r="A264" s="3">
        <v>55</v>
      </c>
      <c r="B264" s="106" t="s">
        <v>96</v>
      </c>
      <c r="C264" s="107" t="s">
        <v>39</v>
      </c>
      <c r="D264" s="107">
        <v>2011</v>
      </c>
      <c r="E264" s="132" t="str">
        <f t="shared" si="76"/>
        <v/>
      </c>
      <c r="F264" s="132" t="str">
        <f t="shared" si="76"/>
        <v/>
      </c>
      <c r="G264" s="132" t="str">
        <f t="shared" si="76"/>
        <v/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33"/>
      <c r="AG264" s="34"/>
      <c r="AH264" s="15"/>
      <c r="AI264" s="15"/>
      <c r="AJ264" s="15"/>
    </row>
    <row r="265" spans="1:36" x14ac:dyDescent="0.25">
      <c r="A265" s="3">
        <v>56</v>
      </c>
      <c r="B265" s="106" t="s">
        <v>97</v>
      </c>
      <c r="C265" s="107" t="s">
        <v>39</v>
      </c>
      <c r="D265" s="107">
        <v>2011</v>
      </c>
      <c r="E265" s="132" t="str">
        <f t="shared" si="76"/>
        <v/>
      </c>
      <c r="F265" s="132" t="str">
        <f t="shared" si="76"/>
        <v/>
      </c>
      <c r="G265" s="132" t="str">
        <f t="shared" si="76"/>
        <v/>
      </c>
      <c r="I265" s="140" t="str">
        <f>+CONCATENATE("DONNE DIRIGENTI ISCRITTE ALL'INPS PER CLASSI DI ETA' - (",D255,")")</f>
        <v>DONNE DIRIGENTI ISCRITTE ALL'INPS PER CLASSI DI ETA' - (2011)</v>
      </c>
      <c r="J265" s="149">
        <f>+J248</f>
        <v>0</v>
      </c>
      <c r="K265" s="149" t="str">
        <f t="shared" ref="K265:L265" si="81">+K248</f>
        <v/>
      </c>
      <c r="L265" s="149" t="str">
        <f t="shared" si="81"/>
        <v/>
      </c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33"/>
      <c r="AG265" s="34"/>
      <c r="AH265" s="15"/>
      <c r="AI265" s="15"/>
      <c r="AJ265" s="15"/>
    </row>
    <row r="266" spans="1:36" x14ac:dyDescent="0.25">
      <c r="A266" s="3">
        <v>57</v>
      </c>
      <c r="B266" s="100" t="s">
        <v>98</v>
      </c>
      <c r="C266" s="109" t="s">
        <v>39</v>
      </c>
      <c r="D266" s="109">
        <v>2011</v>
      </c>
      <c r="E266" s="132" t="str">
        <f t="shared" si="76"/>
        <v/>
      </c>
      <c r="F266" s="132" t="str">
        <f t="shared" si="76"/>
        <v/>
      </c>
      <c r="G266" s="132" t="str">
        <f t="shared" si="76"/>
        <v/>
      </c>
      <c r="I266" s="142" t="s">
        <v>50</v>
      </c>
      <c r="J266" s="146" t="e">
        <f>+E259/J$270</f>
        <v>#VALUE!</v>
      </c>
      <c r="K266" s="146" t="e">
        <f t="shared" ref="K266:L267" si="82">+F259/K$270</f>
        <v>#VALUE!</v>
      </c>
      <c r="L266" s="146" t="e">
        <f t="shared" si="82"/>
        <v>#VALUE!</v>
      </c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33"/>
      <c r="AG266" s="34"/>
      <c r="AH266" s="15"/>
      <c r="AI266" s="15"/>
      <c r="AJ266" s="15"/>
    </row>
    <row r="267" spans="1:36" ht="7.5" customHeight="1" x14ac:dyDescent="0.25">
      <c r="A267" s="3">
        <v>58</v>
      </c>
      <c r="B267" s="122"/>
      <c r="C267" s="123"/>
      <c r="D267" s="3"/>
      <c r="I267" s="142" t="s">
        <v>51</v>
      </c>
      <c r="J267" s="146" t="e">
        <f t="shared" ref="J267" si="83">+E260/J$270</f>
        <v>#VALUE!</v>
      </c>
      <c r="K267" s="146" t="e">
        <f t="shared" si="82"/>
        <v>#VALUE!</v>
      </c>
      <c r="L267" s="146" t="e">
        <f t="shared" si="82"/>
        <v>#VALUE!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33"/>
      <c r="AG267" s="34"/>
      <c r="AH267" s="15"/>
      <c r="AI267" s="15"/>
      <c r="AJ267" s="15"/>
    </row>
    <row r="268" spans="1:36" x14ac:dyDescent="0.25">
      <c r="A268" s="3">
        <v>59</v>
      </c>
      <c r="B268" s="130" t="s">
        <v>99</v>
      </c>
      <c r="C268" s="123"/>
      <c r="D268" s="3"/>
      <c r="I268" s="142" t="s">
        <v>169</v>
      </c>
      <c r="J268" s="146" t="e">
        <f>(E261+E262)/J$270</f>
        <v>#VALUE!</v>
      </c>
      <c r="K268" s="146" t="e">
        <f t="shared" ref="K268:L268" si="84">(F261+F262)/K$270</f>
        <v>#VALUE!</v>
      </c>
      <c r="L268" s="146" t="e">
        <f t="shared" si="84"/>
        <v>#VALUE!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33"/>
      <c r="AG268" s="34"/>
      <c r="AH268" s="15"/>
      <c r="AI268" s="15"/>
      <c r="AJ268" s="15"/>
    </row>
    <row r="269" spans="1:36" x14ac:dyDescent="0.25">
      <c r="A269" s="3">
        <v>60</v>
      </c>
      <c r="B269" s="114" t="s">
        <v>100</v>
      </c>
      <c r="C269" s="104" t="s">
        <v>39</v>
      </c>
      <c r="D269" s="104">
        <v>2011</v>
      </c>
      <c r="E269" s="132" t="str">
        <f t="shared" si="76"/>
        <v/>
      </c>
      <c r="F269" s="132" t="str">
        <f t="shared" si="76"/>
        <v/>
      </c>
      <c r="G269" s="132" t="str">
        <f t="shared" si="76"/>
        <v/>
      </c>
      <c r="I269" s="142" t="s">
        <v>170</v>
      </c>
      <c r="J269" s="146" t="e">
        <f>SUM(J266:J268)</f>
        <v>#VALUE!</v>
      </c>
      <c r="K269" s="146" t="e">
        <f t="shared" ref="K269:L269" si="85">SUM(K266:K268)</f>
        <v>#VALUE!</v>
      </c>
      <c r="L269" s="146" t="e">
        <f t="shared" si="85"/>
        <v>#VALUE!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33"/>
      <c r="AG269" s="34"/>
      <c r="AH269" s="15"/>
      <c r="AI269" s="15"/>
      <c r="AJ269" s="15"/>
    </row>
    <row r="270" spans="1:36" x14ac:dyDescent="0.25">
      <c r="A270" s="3">
        <v>61</v>
      </c>
      <c r="B270" s="117" t="s">
        <v>101</v>
      </c>
      <c r="C270" s="107" t="s">
        <v>39</v>
      </c>
      <c r="D270" s="107">
        <v>2011</v>
      </c>
      <c r="E270" s="132" t="str">
        <f t="shared" si="76"/>
        <v/>
      </c>
      <c r="F270" s="132" t="str">
        <f t="shared" si="76"/>
        <v/>
      </c>
      <c r="G270" s="132" t="str">
        <f t="shared" si="76"/>
        <v/>
      </c>
      <c r="I270" s="15" t="s">
        <v>168</v>
      </c>
      <c r="J270" s="148">
        <f>SUM(E259:E262)</f>
        <v>0</v>
      </c>
      <c r="K270" s="148">
        <f>SUM(F259:F262)</f>
        <v>0</v>
      </c>
      <c r="L270" s="148">
        <f>SUM(G259:G262)</f>
        <v>0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33"/>
      <c r="AG270" s="34"/>
      <c r="AH270" s="15"/>
      <c r="AI270" s="15"/>
      <c r="AJ270" s="15"/>
    </row>
    <row r="271" spans="1:36" x14ac:dyDescent="0.25">
      <c r="A271" s="3">
        <v>62</v>
      </c>
      <c r="B271" s="117" t="s">
        <v>102</v>
      </c>
      <c r="C271" s="107" t="s">
        <v>39</v>
      </c>
      <c r="D271" s="107">
        <v>2011</v>
      </c>
      <c r="E271" s="132" t="str">
        <f t="shared" si="76"/>
        <v/>
      </c>
      <c r="F271" s="132" t="str">
        <f t="shared" si="76"/>
        <v/>
      </c>
      <c r="G271" s="132" t="str">
        <f t="shared" si="76"/>
        <v/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33"/>
      <c r="AG271" s="34"/>
      <c r="AH271" s="15"/>
      <c r="AI271" s="15"/>
      <c r="AJ271" s="15"/>
    </row>
    <row r="272" spans="1:36" x14ac:dyDescent="0.25">
      <c r="A272" s="3">
        <v>63</v>
      </c>
      <c r="B272" s="117" t="s">
        <v>103</v>
      </c>
      <c r="C272" s="107" t="s">
        <v>39</v>
      </c>
      <c r="D272" s="107">
        <v>2011</v>
      </c>
      <c r="E272" s="132" t="str">
        <f t="shared" si="76"/>
        <v/>
      </c>
      <c r="F272" s="132" t="str">
        <f t="shared" si="76"/>
        <v/>
      </c>
      <c r="G272" s="132" t="str">
        <f t="shared" si="76"/>
        <v/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33"/>
      <c r="AG272" s="34"/>
      <c r="AH272" s="15"/>
      <c r="AI272" s="15"/>
      <c r="AJ272" s="15"/>
    </row>
    <row r="273" spans="1:36" ht="25.5" x14ac:dyDescent="0.25">
      <c r="A273" s="3">
        <v>64</v>
      </c>
      <c r="B273" s="117" t="s">
        <v>104</v>
      </c>
      <c r="C273" s="107" t="s">
        <v>39</v>
      </c>
      <c r="D273" s="107">
        <v>2011</v>
      </c>
      <c r="E273" s="132" t="str">
        <f t="shared" si="76"/>
        <v/>
      </c>
      <c r="F273" s="132" t="str">
        <f t="shared" si="76"/>
        <v/>
      </c>
      <c r="G273" s="132" t="str">
        <f t="shared" si="76"/>
        <v/>
      </c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33"/>
      <c r="AG273" s="34"/>
      <c r="AH273" s="15"/>
      <c r="AI273" s="15"/>
      <c r="AJ273" s="15"/>
    </row>
    <row r="274" spans="1:36" x14ac:dyDescent="0.25">
      <c r="A274" s="3">
        <v>65</v>
      </c>
      <c r="B274" s="117" t="s">
        <v>105</v>
      </c>
      <c r="C274" s="107" t="s">
        <v>39</v>
      </c>
      <c r="D274" s="107">
        <v>2011</v>
      </c>
      <c r="E274" s="132" t="str">
        <f t="shared" si="76"/>
        <v/>
      </c>
      <c r="F274" s="132" t="str">
        <f t="shared" si="76"/>
        <v/>
      </c>
      <c r="G274" s="132" t="str">
        <f t="shared" si="76"/>
        <v/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33"/>
      <c r="AG274" s="34"/>
      <c r="AH274" s="15"/>
      <c r="AI274" s="15"/>
      <c r="AJ274" s="15"/>
    </row>
    <row r="275" spans="1:36" x14ac:dyDescent="0.25">
      <c r="A275" s="3">
        <v>66</v>
      </c>
      <c r="B275" s="117" t="s">
        <v>106</v>
      </c>
      <c r="C275" s="107" t="s">
        <v>39</v>
      </c>
      <c r="D275" s="107">
        <v>2011</v>
      </c>
      <c r="E275" s="132" t="str">
        <f t="shared" si="76"/>
        <v/>
      </c>
      <c r="F275" s="132" t="str">
        <f t="shared" si="76"/>
        <v/>
      </c>
      <c r="G275" s="132" t="str">
        <f t="shared" si="76"/>
        <v/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33"/>
      <c r="AG275" s="34"/>
      <c r="AH275" s="15"/>
      <c r="AI275" s="15"/>
      <c r="AJ275" s="15"/>
    </row>
    <row r="276" spans="1:36" x14ac:dyDescent="0.25">
      <c r="A276" s="3">
        <v>67</v>
      </c>
      <c r="B276" s="117" t="s">
        <v>107</v>
      </c>
      <c r="C276" s="107" t="s">
        <v>39</v>
      </c>
      <c r="D276" s="107">
        <v>2011</v>
      </c>
      <c r="E276" s="132" t="str">
        <f t="shared" si="76"/>
        <v/>
      </c>
      <c r="F276" s="132" t="str">
        <f t="shared" si="76"/>
        <v/>
      </c>
      <c r="G276" s="132" t="str">
        <f t="shared" si="76"/>
        <v/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33"/>
      <c r="AG276" s="34"/>
      <c r="AH276" s="15"/>
      <c r="AI276" s="15"/>
      <c r="AJ276" s="15"/>
    </row>
    <row r="277" spans="1:36" x14ac:dyDescent="0.25">
      <c r="A277" s="3">
        <v>68</v>
      </c>
      <c r="B277" s="117" t="s">
        <v>108</v>
      </c>
      <c r="C277" s="107" t="s">
        <v>39</v>
      </c>
      <c r="D277" s="107">
        <v>2011</v>
      </c>
      <c r="E277" s="132" t="str">
        <f t="shared" ref="E277:G318" si="86">IF(E$210="","",HLOOKUP(E$210,$B$3:$AG$204,$A277,0))</f>
        <v/>
      </c>
      <c r="F277" s="132" t="str">
        <f t="shared" si="86"/>
        <v/>
      </c>
      <c r="G277" s="132" t="str">
        <f t="shared" si="86"/>
        <v/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33"/>
      <c r="AG277" s="34"/>
      <c r="AH277" s="15"/>
      <c r="AI277" s="15"/>
      <c r="AJ277" s="15"/>
    </row>
    <row r="278" spans="1:36" x14ac:dyDescent="0.25">
      <c r="A278" s="3">
        <v>69</v>
      </c>
      <c r="B278" s="117" t="s">
        <v>109</v>
      </c>
      <c r="C278" s="107" t="s">
        <v>39</v>
      </c>
      <c r="D278" s="107">
        <v>2011</v>
      </c>
      <c r="E278" s="132" t="str">
        <f t="shared" si="86"/>
        <v/>
      </c>
      <c r="F278" s="132" t="str">
        <f t="shared" si="86"/>
        <v/>
      </c>
      <c r="G278" s="132" t="str">
        <f t="shared" si="86"/>
        <v/>
      </c>
      <c r="I278" s="15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15"/>
      <c r="Y278" s="15"/>
      <c r="Z278" s="15"/>
      <c r="AA278" s="15"/>
      <c r="AB278" s="15"/>
      <c r="AC278" s="15"/>
      <c r="AD278" s="15"/>
      <c r="AE278" s="15"/>
      <c r="AF278" s="33"/>
      <c r="AG278" s="34"/>
      <c r="AH278" s="15"/>
      <c r="AI278" s="15"/>
      <c r="AJ278" s="15"/>
    </row>
    <row r="279" spans="1:36" x14ac:dyDescent="0.25">
      <c r="A279" s="3">
        <v>70</v>
      </c>
      <c r="B279" s="117" t="s">
        <v>110</v>
      </c>
      <c r="C279" s="107" t="s">
        <v>39</v>
      </c>
      <c r="D279" s="107">
        <v>2011</v>
      </c>
      <c r="E279" s="132" t="str">
        <f t="shared" si="86"/>
        <v/>
      </c>
      <c r="F279" s="132" t="str">
        <f t="shared" si="86"/>
        <v/>
      </c>
      <c r="G279" s="132" t="str">
        <f t="shared" si="86"/>
        <v/>
      </c>
      <c r="I279" s="15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15"/>
      <c r="Y279" s="15"/>
      <c r="Z279" s="15"/>
      <c r="AA279" s="15"/>
      <c r="AB279" s="15"/>
      <c r="AC279" s="15"/>
      <c r="AD279" s="15"/>
      <c r="AE279" s="15"/>
      <c r="AF279" s="33"/>
      <c r="AG279" s="34"/>
      <c r="AH279" s="15"/>
      <c r="AI279" s="15"/>
      <c r="AJ279" s="15"/>
    </row>
    <row r="280" spans="1:36" x14ac:dyDescent="0.25">
      <c r="A280" s="3">
        <v>71</v>
      </c>
      <c r="B280" s="118" t="s">
        <v>111</v>
      </c>
      <c r="C280" s="109" t="s">
        <v>39</v>
      </c>
      <c r="D280" s="109">
        <v>2011</v>
      </c>
      <c r="E280" s="132" t="str">
        <f t="shared" si="86"/>
        <v/>
      </c>
      <c r="F280" s="132" t="str">
        <f t="shared" si="86"/>
        <v/>
      </c>
      <c r="G280" s="132" t="str">
        <f t="shared" si="86"/>
        <v/>
      </c>
      <c r="I280" s="15"/>
      <c r="J280" s="38"/>
      <c r="K280" s="38"/>
      <c r="L280" s="37"/>
      <c r="M280" s="37"/>
      <c r="N280" s="37"/>
      <c r="O280" s="37"/>
      <c r="P280" s="38"/>
      <c r="Q280" s="38"/>
      <c r="R280" s="37"/>
      <c r="S280" s="37"/>
      <c r="T280" s="37"/>
      <c r="U280" s="37"/>
      <c r="V280" s="38"/>
      <c r="W280" s="38"/>
      <c r="X280" s="15"/>
      <c r="Y280" s="15"/>
      <c r="Z280" s="15"/>
      <c r="AA280" s="15"/>
      <c r="AB280" s="15"/>
      <c r="AC280" s="15"/>
      <c r="AD280" s="15"/>
      <c r="AE280" s="15"/>
      <c r="AF280" s="33"/>
      <c r="AG280" s="34"/>
      <c r="AH280" s="15"/>
      <c r="AI280" s="15"/>
      <c r="AJ280" s="15"/>
    </row>
    <row r="281" spans="1:36" x14ac:dyDescent="0.25">
      <c r="A281" s="3">
        <v>72</v>
      </c>
      <c r="B281" s="114" t="s">
        <v>112</v>
      </c>
      <c r="C281" s="104" t="s">
        <v>39</v>
      </c>
      <c r="D281" s="104">
        <v>2011</v>
      </c>
      <c r="E281" s="132" t="str">
        <f t="shared" si="86"/>
        <v/>
      </c>
      <c r="F281" s="132" t="str">
        <f t="shared" si="86"/>
        <v/>
      </c>
      <c r="G281" s="132" t="str">
        <f t="shared" si="86"/>
        <v/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33"/>
      <c r="AG281" s="34"/>
      <c r="AH281" s="15"/>
      <c r="AI281" s="15"/>
      <c r="AJ281" s="15"/>
    </row>
    <row r="282" spans="1:36" x14ac:dyDescent="0.25">
      <c r="A282" s="3">
        <v>73</v>
      </c>
      <c r="B282" s="117" t="s">
        <v>113</v>
      </c>
      <c r="C282" s="107" t="s">
        <v>39</v>
      </c>
      <c r="D282" s="107">
        <v>2011</v>
      </c>
      <c r="E282" s="132" t="str">
        <f t="shared" si="86"/>
        <v/>
      </c>
      <c r="F282" s="132" t="str">
        <f t="shared" si="86"/>
        <v/>
      </c>
      <c r="G282" s="132" t="str">
        <f t="shared" si="86"/>
        <v/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33"/>
      <c r="AG282" s="34"/>
      <c r="AH282" s="15"/>
      <c r="AI282" s="15"/>
      <c r="AJ282" s="15"/>
    </row>
    <row r="283" spans="1:36" x14ac:dyDescent="0.25">
      <c r="A283" s="3">
        <v>74</v>
      </c>
      <c r="B283" s="117" t="s">
        <v>114</v>
      </c>
      <c r="C283" s="107" t="s">
        <v>39</v>
      </c>
      <c r="D283" s="107">
        <v>2011</v>
      </c>
      <c r="E283" s="132" t="str">
        <f t="shared" si="86"/>
        <v/>
      </c>
      <c r="F283" s="132" t="str">
        <f t="shared" si="86"/>
        <v/>
      </c>
      <c r="G283" s="132" t="str">
        <f t="shared" si="86"/>
        <v/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33"/>
      <c r="AG283" s="34"/>
      <c r="AH283" s="15"/>
      <c r="AI283" s="15"/>
      <c r="AJ283" s="15"/>
    </row>
    <row r="284" spans="1:36" x14ac:dyDescent="0.25">
      <c r="A284" s="3">
        <v>75</v>
      </c>
      <c r="B284" s="117" t="s">
        <v>115</v>
      </c>
      <c r="C284" s="107" t="s">
        <v>39</v>
      </c>
      <c r="D284" s="107">
        <v>2011</v>
      </c>
      <c r="E284" s="132" t="str">
        <f t="shared" si="86"/>
        <v/>
      </c>
      <c r="F284" s="132" t="str">
        <f t="shared" si="86"/>
        <v/>
      </c>
      <c r="G284" s="132" t="str">
        <f t="shared" si="86"/>
        <v/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33"/>
      <c r="AG284" s="34"/>
      <c r="AH284" s="15"/>
      <c r="AI284" s="15"/>
      <c r="AJ284" s="15"/>
    </row>
    <row r="285" spans="1:36" ht="25.5" x14ac:dyDescent="0.25">
      <c r="A285" s="3">
        <v>76</v>
      </c>
      <c r="B285" s="117" t="s">
        <v>116</v>
      </c>
      <c r="C285" s="107" t="s">
        <v>39</v>
      </c>
      <c r="D285" s="107">
        <v>2011</v>
      </c>
      <c r="E285" s="132" t="str">
        <f t="shared" si="86"/>
        <v/>
      </c>
      <c r="F285" s="132" t="str">
        <f t="shared" si="86"/>
        <v/>
      </c>
      <c r="G285" s="132" t="str">
        <f t="shared" si="86"/>
        <v/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33"/>
      <c r="AG285" s="34"/>
      <c r="AH285" s="15"/>
      <c r="AI285" s="15"/>
      <c r="AJ285" s="15"/>
    </row>
    <row r="286" spans="1:36" x14ac:dyDescent="0.25">
      <c r="A286" s="3">
        <v>77</v>
      </c>
      <c r="B286" s="117" t="s">
        <v>117</v>
      </c>
      <c r="C286" s="107" t="s">
        <v>39</v>
      </c>
      <c r="D286" s="107">
        <v>2011</v>
      </c>
      <c r="E286" s="132" t="str">
        <f t="shared" si="86"/>
        <v/>
      </c>
      <c r="F286" s="132" t="str">
        <f t="shared" si="86"/>
        <v/>
      </c>
      <c r="G286" s="132" t="str">
        <f t="shared" si="86"/>
        <v/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33"/>
      <c r="AG286" s="34"/>
      <c r="AH286" s="15"/>
      <c r="AI286" s="15"/>
      <c r="AJ286" s="15"/>
    </row>
    <row r="287" spans="1:36" x14ac:dyDescent="0.25">
      <c r="A287" s="3">
        <v>78</v>
      </c>
      <c r="B287" s="117" t="s">
        <v>118</v>
      </c>
      <c r="C287" s="107" t="s">
        <v>39</v>
      </c>
      <c r="D287" s="107">
        <v>2011</v>
      </c>
      <c r="E287" s="132" t="str">
        <f t="shared" si="86"/>
        <v/>
      </c>
      <c r="F287" s="132" t="str">
        <f t="shared" si="86"/>
        <v/>
      </c>
      <c r="G287" s="132" t="str">
        <f t="shared" si="86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3"/>
      <c r="AG287" s="34"/>
      <c r="AH287" s="15"/>
      <c r="AI287" s="15"/>
      <c r="AJ287" s="15"/>
    </row>
    <row r="288" spans="1:36" x14ac:dyDescent="0.25">
      <c r="A288" s="3">
        <v>79</v>
      </c>
      <c r="B288" s="117" t="s">
        <v>119</v>
      </c>
      <c r="C288" s="107" t="s">
        <v>39</v>
      </c>
      <c r="D288" s="107">
        <v>2011</v>
      </c>
      <c r="E288" s="132" t="str">
        <f t="shared" si="86"/>
        <v/>
      </c>
      <c r="F288" s="132" t="str">
        <f t="shared" si="86"/>
        <v/>
      </c>
      <c r="G288" s="132" t="str">
        <f t="shared" si="86"/>
        <v/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3"/>
      <c r="AG288" s="34"/>
      <c r="AH288" s="15"/>
      <c r="AI288" s="15"/>
      <c r="AJ288" s="15"/>
    </row>
    <row r="289" spans="1:36" x14ac:dyDescent="0.25">
      <c r="A289" s="3">
        <v>80</v>
      </c>
      <c r="B289" s="117" t="s">
        <v>120</v>
      </c>
      <c r="C289" s="107" t="s">
        <v>39</v>
      </c>
      <c r="D289" s="107">
        <v>2011</v>
      </c>
      <c r="E289" s="132" t="str">
        <f t="shared" si="86"/>
        <v/>
      </c>
      <c r="F289" s="132" t="str">
        <f t="shared" si="86"/>
        <v/>
      </c>
      <c r="G289" s="132" t="str">
        <f t="shared" si="86"/>
        <v/>
      </c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3"/>
      <c r="AG289" s="34"/>
      <c r="AH289" s="15"/>
      <c r="AI289" s="15"/>
      <c r="AJ289" s="15"/>
    </row>
    <row r="290" spans="1:36" x14ac:dyDescent="0.25">
      <c r="A290" s="3">
        <v>81</v>
      </c>
      <c r="B290" s="117" t="s">
        <v>121</v>
      </c>
      <c r="C290" s="107" t="s">
        <v>39</v>
      </c>
      <c r="D290" s="107">
        <v>2011</v>
      </c>
      <c r="E290" s="132" t="str">
        <f t="shared" si="86"/>
        <v/>
      </c>
      <c r="F290" s="132" t="str">
        <f t="shared" si="86"/>
        <v/>
      </c>
      <c r="G290" s="132" t="str">
        <f t="shared" si="86"/>
        <v/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33"/>
      <c r="AG290" s="34"/>
      <c r="AH290" s="15"/>
      <c r="AI290" s="15"/>
      <c r="AJ290" s="15"/>
    </row>
    <row r="291" spans="1:36" x14ac:dyDescent="0.25">
      <c r="A291" s="3">
        <v>82</v>
      </c>
      <c r="B291" s="117" t="s">
        <v>122</v>
      </c>
      <c r="C291" s="107" t="s">
        <v>39</v>
      </c>
      <c r="D291" s="107">
        <v>2011</v>
      </c>
      <c r="E291" s="132" t="str">
        <f t="shared" si="86"/>
        <v/>
      </c>
      <c r="F291" s="132" t="str">
        <f t="shared" si="86"/>
        <v/>
      </c>
      <c r="G291" s="132" t="str">
        <f t="shared" si="86"/>
        <v/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33"/>
      <c r="AG291" s="34"/>
      <c r="AH291" s="15"/>
      <c r="AI291" s="15"/>
      <c r="AJ291" s="15"/>
    </row>
    <row r="292" spans="1:36" x14ac:dyDescent="0.25">
      <c r="A292" s="3">
        <v>83</v>
      </c>
      <c r="B292" s="118" t="s">
        <v>123</v>
      </c>
      <c r="C292" s="109" t="s">
        <v>39</v>
      </c>
      <c r="D292" s="109">
        <v>2011</v>
      </c>
      <c r="E292" s="132" t="str">
        <f t="shared" si="86"/>
        <v/>
      </c>
      <c r="F292" s="132" t="str">
        <f t="shared" si="86"/>
        <v/>
      </c>
      <c r="G292" s="132" t="str">
        <f t="shared" si="86"/>
        <v/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33"/>
      <c r="AG292" s="34"/>
      <c r="AH292" s="15"/>
      <c r="AI292" s="15"/>
      <c r="AJ292" s="15"/>
    </row>
    <row r="293" spans="1:36" x14ac:dyDescent="0.25">
      <c r="A293" s="3">
        <v>84</v>
      </c>
      <c r="B293" s="114" t="s">
        <v>124</v>
      </c>
      <c r="C293" s="104" t="s">
        <v>39</v>
      </c>
      <c r="D293" s="104">
        <v>2011</v>
      </c>
      <c r="E293" s="132" t="str">
        <f t="shared" si="86"/>
        <v/>
      </c>
      <c r="F293" s="132" t="str">
        <f t="shared" si="86"/>
        <v/>
      </c>
      <c r="G293" s="132" t="str">
        <f t="shared" si="86"/>
        <v/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33"/>
      <c r="AG293" s="34"/>
      <c r="AH293" s="15"/>
      <c r="AI293" s="15"/>
      <c r="AJ293" s="15"/>
    </row>
    <row r="294" spans="1:36" x14ac:dyDescent="0.25">
      <c r="A294" s="3">
        <v>85</v>
      </c>
      <c r="B294" s="117" t="s">
        <v>125</v>
      </c>
      <c r="C294" s="107" t="s">
        <v>39</v>
      </c>
      <c r="D294" s="107">
        <v>2011</v>
      </c>
      <c r="E294" s="132" t="str">
        <f t="shared" si="86"/>
        <v/>
      </c>
      <c r="F294" s="132" t="str">
        <f t="shared" si="86"/>
        <v/>
      </c>
      <c r="G294" s="132" t="str">
        <f t="shared" si="86"/>
        <v/>
      </c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33"/>
      <c r="AG294" s="34"/>
      <c r="AH294" s="15"/>
      <c r="AI294" s="15"/>
      <c r="AJ294" s="15"/>
    </row>
    <row r="295" spans="1:36" x14ac:dyDescent="0.25">
      <c r="A295" s="3">
        <v>86</v>
      </c>
      <c r="B295" s="117" t="s">
        <v>126</v>
      </c>
      <c r="C295" s="107" t="s">
        <v>39</v>
      </c>
      <c r="D295" s="107">
        <v>2011</v>
      </c>
      <c r="E295" s="132" t="str">
        <f t="shared" si="86"/>
        <v/>
      </c>
      <c r="F295" s="132" t="str">
        <f t="shared" si="86"/>
        <v/>
      </c>
      <c r="G295" s="132" t="str">
        <f t="shared" si="86"/>
        <v/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33"/>
      <c r="AG295" s="34"/>
      <c r="AH295" s="15"/>
      <c r="AI295" s="15"/>
      <c r="AJ295" s="15"/>
    </row>
    <row r="296" spans="1:36" x14ac:dyDescent="0.25">
      <c r="A296" s="3">
        <v>87</v>
      </c>
      <c r="B296" s="117" t="s">
        <v>127</v>
      </c>
      <c r="C296" s="107" t="s">
        <v>39</v>
      </c>
      <c r="D296" s="107">
        <v>2011</v>
      </c>
      <c r="E296" s="132" t="str">
        <f t="shared" si="86"/>
        <v/>
      </c>
      <c r="F296" s="132" t="str">
        <f t="shared" si="86"/>
        <v/>
      </c>
      <c r="G296" s="132" t="str">
        <f t="shared" si="86"/>
        <v/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3"/>
      <c r="AG296" s="34"/>
      <c r="AH296" s="15"/>
      <c r="AI296" s="15"/>
      <c r="AJ296" s="15"/>
    </row>
    <row r="297" spans="1:36" ht="25.5" x14ac:dyDescent="0.25">
      <c r="A297" s="3">
        <v>88</v>
      </c>
      <c r="B297" s="117" t="s">
        <v>128</v>
      </c>
      <c r="C297" s="107" t="s">
        <v>39</v>
      </c>
      <c r="D297" s="107">
        <v>2011</v>
      </c>
      <c r="E297" s="132" t="str">
        <f t="shared" si="86"/>
        <v/>
      </c>
      <c r="F297" s="132" t="str">
        <f t="shared" si="86"/>
        <v/>
      </c>
      <c r="G297" s="132" t="str">
        <f t="shared" si="86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3"/>
      <c r="AG297" s="34"/>
      <c r="AH297" s="15"/>
      <c r="AI297" s="15"/>
      <c r="AJ297" s="15"/>
    </row>
    <row r="298" spans="1:36" x14ac:dyDescent="0.25">
      <c r="A298" s="3">
        <v>89</v>
      </c>
      <c r="B298" s="117" t="s">
        <v>129</v>
      </c>
      <c r="C298" s="107" t="s">
        <v>39</v>
      </c>
      <c r="D298" s="107">
        <v>2011</v>
      </c>
      <c r="E298" s="132" t="str">
        <f t="shared" si="86"/>
        <v/>
      </c>
      <c r="F298" s="132" t="str">
        <f t="shared" si="86"/>
        <v/>
      </c>
      <c r="G298" s="132" t="str">
        <f t="shared" si="86"/>
        <v/>
      </c>
      <c r="AF298" s="13"/>
      <c r="AG298" s="14"/>
    </row>
    <row r="299" spans="1:36" x14ac:dyDescent="0.25">
      <c r="A299" s="3">
        <v>90</v>
      </c>
      <c r="B299" s="117" t="s">
        <v>130</v>
      </c>
      <c r="C299" s="107" t="s">
        <v>39</v>
      </c>
      <c r="D299" s="107">
        <v>2011</v>
      </c>
      <c r="E299" s="132" t="str">
        <f t="shared" si="86"/>
        <v/>
      </c>
      <c r="F299" s="132" t="str">
        <f t="shared" si="86"/>
        <v/>
      </c>
      <c r="G299" s="132" t="str">
        <f t="shared" si="86"/>
        <v/>
      </c>
      <c r="AF299" s="13"/>
      <c r="AG299" s="14"/>
    </row>
    <row r="300" spans="1:36" x14ac:dyDescent="0.25">
      <c r="A300" s="3">
        <v>91</v>
      </c>
      <c r="B300" s="117" t="s">
        <v>131</v>
      </c>
      <c r="C300" s="107" t="s">
        <v>39</v>
      </c>
      <c r="D300" s="107">
        <v>2011</v>
      </c>
      <c r="E300" s="132" t="str">
        <f t="shared" si="86"/>
        <v/>
      </c>
      <c r="F300" s="132" t="str">
        <f t="shared" si="86"/>
        <v/>
      </c>
      <c r="G300" s="132" t="str">
        <f t="shared" si="86"/>
        <v/>
      </c>
      <c r="AF300" s="13"/>
      <c r="AG300" s="14"/>
    </row>
    <row r="301" spans="1:36" x14ac:dyDescent="0.25">
      <c r="A301" s="3">
        <v>92</v>
      </c>
      <c r="B301" s="117" t="s">
        <v>132</v>
      </c>
      <c r="C301" s="107" t="s">
        <v>39</v>
      </c>
      <c r="D301" s="107">
        <v>2011</v>
      </c>
      <c r="E301" s="132" t="str">
        <f t="shared" si="86"/>
        <v/>
      </c>
      <c r="F301" s="132" t="str">
        <f t="shared" si="86"/>
        <v/>
      </c>
      <c r="G301" s="132" t="str">
        <f t="shared" si="86"/>
        <v/>
      </c>
      <c r="AF301" s="13"/>
      <c r="AG301" s="14"/>
    </row>
    <row r="302" spans="1:36" x14ac:dyDescent="0.25">
      <c r="A302" s="3">
        <v>93</v>
      </c>
      <c r="B302" s="117" t="s">
        <v>133</v>
      </c>
      <c r="C302" s="107" t="s">
        <v>39</v>
      </c>
      <c r="D302" s="107">
        <v>2011</v>
      </c>
      <c r="E302" s="132" t="str">
        <f t="shared" si="86"/>
        <v/>
      </c>
      <c r="F302" s="132" t="str">
        <f t="shared" si="86"/>
        <v/>
      </c>
      <c r="G302" s="132" t="str">
        <f t="shared" si="86"/>
        <v/>
      </c>
      <c r="AF302" s="13"/>
      <c r="AG302" s="14"/>
    </row>
    <row r="303" spans="1:36" x14ac:dyDescent="0.25">
      <c r="A303" s="3">
        <v>94</v>
      </c>
      <c r="B303" s="117" t="s">
        <v>134</v>
      </c>
      <c r="C303" s="107" t="s">
        <v>39</v>
      </c>
      <c r="D303" s="107">
        <v>2011</v>
      </c>
      <c r="E303" s="132" t="str">
        <f t="shared" si="86"/>
        <v/>
      </c>
      <c r="F303" s="132" t="str">
        <f t="shared" si="86"/>
        <v/>
      </c>
      <c r="G303" s="132" t="str">
        <f t="shared" si="86"/>
        <v/>
      </c>
      <c r="AF303" s="13"/>
      <c r="AG303" s="14"/>
    </row>
    <row r="304" spans="1:36" x14ac:dyDescent="0.25">
      <c r="A304" s="3">
        <v>95</v>
      </c>
      <c r="B304" s="118" t="s">
        <v>135</v>
      </c>
      <c r="C304" s="109" t="s">
        <v>39</v>
      </c>
      <c r="D304" s="109">
        <v>2011</v>
      </c>
      <c r="E304" s="132" t="str">
        <f t="shared" si="86"/>
        <v/>
      </c>
      <c r="F304" s="132" t="str">
        <f t="shared" si="86"/>
        <v/>
      </c>
      <c r="G304" s="132" t="str">
        <f t="shared" si="86"/>
        <v/>
      </c>
      <c r="AF304" s="13"/>
      <c r="AG304" s="14"/>
    </row>
    <row r="305" spans="1:33" ht="7.5" customHeight="1" x14ac:dyDescent="0.25">
      <c r="A305" s="3">
        <v>96</v>
      </c>
      <c r="B305" s="122"/>
      <c r="C305" s="123"/>
      <c r="D305" s="123"/>
      <c r="AF305" s="13"/>
      <c r="AG305" s="14"/>
    </row>
    <row r="306" spans="1:33" x14ac:dyDescent="0.25">
      <c r="A306" s="3">
        <v>97</v>
      </c>
      <c r="B306" s="130" t="s">
        <v>136</v>
      </c>
      <c r="C306" s="123"/>
      <c r="D306" s="123"/>
      <c r="AF306" s="13"/>
      <c r="AG306" s="14"/>
    </row>
    <row r="307" spans="1:33" x14ac:dyDescent="0.25">
      <c r="A307" s="3">
        <v>98</v>
      </c>
      <c r="B307" s="114" t="s">
        <v>54</v>
      </c>
      <c r="C307" s="110" t="s">
        <v>38</v>
      </c>
      <c r="D307" s="104">
        <v>2011</v>
      </c>
      <c r="E307" s="49" t="str">
        <f t="shared" si="86"/>
        <v/>
      </c>
      <c r="F307" s="49" t="str">
        <f t="shared" si="86"/>
        <v/>
      </c>
      <c r="G307" s="49" t="str">
        <f t="shared" si="86"/>
        <v/>
      </c>
      <c r="AF307" s="13"/>
      <c r="AG307" s="14"/>
    </row>
    <row r="308" spans="1:33" x14ac:dyDescent="0.25">
      <c r="A308" s="3">
        <v>99</v>
      </c>
      <c r="B308" s="117" t="s">
        <v>55</v>
      </c>
      <c r="C308" s="111" t="s">
        <v>38</v>
      </c>
      <c r="D308" s="107">
        <v>2011</v>
      </c>
      <c r="E308" s="49" t="str">
        <f t="shared" si="86"/>
        <v/>
      </c>
      <c r="F308" s="49" t="str">
        <f t="shared" si="86"/>
        <v/>
      </c>
      <c r="G308" s="49" t="str">
        <f t="shared" si="86"/>
        <v/>
      </c>
      <c r="AF308" s="13"/>
      <c r="AG308" s="14"/>
    </row>
    <row r="309" spans="1:33" x14ac:dyDescent="0.25">
      <c r="A309" s="3">
        <v>100</v>
      </c>
      <c r="B309" s="117" t="s">
        <v>56</v>
      </c>
      <c r="C309" s="111" t="s">
        <v>38</v>
      </c>
      <c r="D309" s="107">
        <v>2011</v>
      </c>
      <c r="E309" s="49" t="str">
        <f t="shared" si="86"/>
        <v/>
      </c>
      <c r="F309" s="49" t="str">
        <f t="shared" si="86"/>
        <v/>
      </c>
      <c r="G309" s="49" t="str">
        <f t="shared" si="86"/>
        <v/>
      </c>
      <c r="AF309" s="13"/>
      <c r="AG309" s="14"/>
    </row>
    <row r="310" spans="1:33" x14ac:dyDescent="0.25">
      <c r="A310" s="3">
        <v>101</v>
      </c>
      <c r="B310" s="117" t="s">
        <v>57</v>
      </c>
      <c r="C310" s="111" t="s">
        <v>38</v>
      </c>
      <c r="D310" s="107">
        <v>2011</v>
      </c>
      <c r="E310" s="49" t="str">
        <f t="shared" si="86"/>
        <v/>
      </c>
      <c r="F310" s="49" t="str">
        <f t="shared" si="86"/>
        <v/>
      </c>
      <c r="G310" s="49" t="str">
        <f t="shared" si="86"/>
        <v/>
      </c>
      <c r="AF310" s="13"/>
      <c r="AG310" s="14"/>
    </row>
    <row r="311" spans="1:33" x14ac:dyDescent="0.25">
      <c r="A311" s="3">
        <v>102</v>
      </c>
      <c r="B311" s="117" t="s">
        <v>58</v>
      </c>
      <c r="C311" s="111" t="s">
        <v>38</v>
      </c>
      <c r="D311" s="107">
        <v>2011</v>
      </c>
      <c r="E311" s="49" t="str">
        <f t="shared" si="86"/>
        <v/>
      </c>
      <c r="F311" s="49" t="str">
        <f t="shared" si="86"/>
        <v/>
      </c>
      <c r="G311" s="49" t="str">
        <f t="shared" si="86"/>
        <v/>
      </c>
      <c r="AF311" s="13"/>
      <c r="AG311" s="14"/>
    </row>
    <row r="312" spans="1:33" x14ac:dyDescent="0.25">
      <c r="A312" s="3">
        <v>103</v>
      </c>
      <c r="B312" s="117" t="s">
        <v>59</v>
      </c>
      <c r="C312" s="111" t="s">
        <v>38</v>
      </c>
      <c r="D312" s="107">
        <v>2011</v>
      </c>
      <c r="E312" s="49" t="str">
        <f t="shared" si="86"/>
        <v/>
      </c>
      <c r="F312" s="49" t="str">
        <f t="shared" si="86"/>
        <v/>
      </c>
      <c r="G312" s="49" t="str">
        <f t="shared" si="86"/>
        <v/>
      </c>
      <c r="AF312" s="13"/>
      <c r="AG312" s="14"/>
    </row>
    <row r="313" spans="1:33" x14ac:dyDescent="0.25">
      <c r="A313" s="3">
        <v>104</v>
      </c>
      <c r="B313" s="117" t="s">
        <v>60</v>
      </c>
      <c r="C313" s="111" t="s">
        <v>38</v>
      </c>
      <c r="D313" s="107">
        <v>2011</v>
      </c>
      <c r="E313" s="49" t="str">
        <f t="shared" si="86"/>
        <v/>
      </c>
      <c r="F313" s="49" t="str">
        <f t="shared" si="86"/>
        <v/>
      </c>
      <c r="G313" s="49" t="str">
        <f t="shared" si="86"/>
        <v/>
      </c>
      <c r="AF313" s="13"/>
      <c r="AG313" s="14"/>
    </row>
    <row r="314" spans="1:33" x14ac:dyDescent="0.25">
      <c r="A314" s="3">
        <v>105</v>
      </c>
      <c r="B314" s="117" t="s">
        <v>61</v>
      </c>
      <c r="C314" s="111" t="s">
        <v>38</v>
      </c>
      <c r="D314" s="107">
        <v>2011</v>
      </c>
      <c r="E314" s="49" t="str">
        <f t="shared" si="86"/>
        <v/>
      </c>
      <c r="F314" s="49" t="str">
        <f t="shared" si="86"/>
        <v/>
      </c>
      <c r="G314" s="49" t="str">
        <f t="shared" si="86"/>
        <v/>
      </c>
      <c r="AF314" s="13"/>
      <c r="AG314" s="14"/>
    </row>
    <row r="315" spans="1:33" x14ac:dyDescent="0.25">
      <c r="A315" s="3">
        <v>106</v>
      </c>
      <c r="B315" s="117" t="s">
        <v>62</v>
      </c>
      <c r="C315" s="111" t="s">
        <v>38</v>
      </c>
      <c r="D315" s="107">
        <v>2011</v>
      </c>
      <c r="E315" s="49" t="str">
        <f t="shared" si="86"/>
        <v/>
      </c>
      <c r="F315" s="49" t="str">
        <f t="shared" si="86"/>
        <v/>
      </c>
      <c r="G315" s="49" t="str">
        <f t="shared" si="86"/>
        <v/>
      </c>
      <c r="AF315" s="13"/>
      <c r="AG315" s="14"/>
    </row>
    <row r="316" spans="1:33" x14ac:dyDescent="0.25">
      <c r="A316" s="3">
        <v>107</v>
      </c>
      <c r="B316" s="117" t="s">
        <v>63</v>
      </c>
      <c r="C316" s="111" t="s">
        <v>38</v>
      </c>
      <c r="D316" s="107">
        <v>2011</v>
      </c>
      <c r="E316" s="49" t="str">
        <f t="shared" si="86"/>
        <v/>
      </c>
      <c r="F316" s="49" t="str">
        <f t="shared" si="86"/>
        <v/>
      </c>
      <c r="G316" s="49" t="str">
        <f t="shared" si="86"/>
        <v/>
      </c>
      <c r="AF316" s="13"/>
      <c r="AG316" s="14"/>
    </row>
    <row r="317" spans="1:33" x14ac:dyDescent="0.25">
      <c r="A317" s="3">
        <v>108</v>
      </c>
      <c r="B317" s="117" t="s">
        <v>64</v>
      </c>
      <c r="C317" s="111" t="s">
        <v>38</v>
      </c>
      <c r="D317" s="107">
        <v>2011</v>
      </c>
      <c r="E317" s="49" t="str">
        <f t="shared" si="86"/>
        <v/>
      </c>
      <c r="F317" s="49" t="str">
        <f t="shared" si="86"/>
        <v/>
      </c>
      <c r="G317" s="49" t="str">
        <f t="shared" si="86"/>
        <v/>
      </c>
      <c r="AF317" s="13"/>
      <c r="AG317" s="14"/>
    </row>
    <row r="318" spans="1:33" x14ac:dyDescent="0.25">
      <c r="A318" s="3">
        <v>109</v>
      </c>
      <c r="B318" s="118" t="s">
        <v>65</v>
      </c>
      <c r="C318" s="112" t="s">
        <v>38</v>
      </c>
      <c r="D318" s="109">
        <v>2011</v>
      </c>
      <c r="E318" s="49" t="str">
        <f t="shared" si="86"/>
        <v/>
      </c>
      <c r="F318" s="49" t="str">
        <f t="shared" si="86"/>
        <v/>
      </c>
      <c r="G318" s="49" t="str">
        <f t="shared" si="86"/>
        <v/>
      </c>
      <c r="AF318" s="13"/>
      <c r="AG318" s="14"/>
    </row>
    <row r="319" spans="1:33" hidden="1" x14ac:dyDescent="0.25">
      <c r="A319" s="3">
        <v>110</v>
      </c>
      <c r="B319" s="61"/>
      <c r="C319" s="31" t="str">
        <f t="shared" ref="C319:C365" si="87">IF(E$210="","",HLOOKUP(C$210,$B$3:$AG$204,$A319,0))</f>
        <v/>
      </c>
      <c r="D319" s="32" t="str">
        <f t="shared" ref="D319:D340" si="88">IF(E$210="","",HLOOKUP(D$210,$B$3:$AG$204,$A319,0))</f>
        <v/>
      </c>
      <c r="E319" s="49" t="str">
        <f>IF(E$210="","",HLOOKUP(E$210,$B$3:$AG$204,$A319,0))</f>
        <v/>
      </c>
      <c r="F319" s="49" t="str">
        <f t="shared" ref="E319:G378" si="89">IF(F$210="","",HLOOKUP(F$210,$B$3:$AG$204,$A319,0))</f>
        <v/>
      </c>
      <c r="G319" s="49" t="str">
        <f t="shared" si="89"/>
        <v/>
      </c>
      <c r="AF319" s="13"/>
      <c r="AG319" s="14"/>
    </row>
    <row r="320" spans="1:33" hidden="1" x14ac:dyDescent="0.25">
      <c r="A320" s="3">
        <v>111</v>
      </c>
      <c r="B320" s="61"/>
      <c r="C320" s="31" t="str">
        <f t="shared" si="87"/>
        <v/>
      </c>
      <c r="D320" s="32" t="str">
        <f t="shared" si="88"/>
        <v/>
      </c>
      <c r="E320" s="49" t="str">
        <f t="shared" si="89"/>
        <v/>
      </c>
      <c r="F320" s="49" t="str">
        <f t="shared" si="89"/>
        <v/>
      </c>
      <c r="G320" s="49" t="str">
        <f t="shared" si="89"/>
        <v/>
      </c>
      <c r="AF320" s="13"/>
      <c r="AG320" s="14"/>
    </row>
    <row r="321" spans="1:33" hidden="1" x14ac:dyDescent="0.25">
      <c r="A321" s="3">
        <v>112</v>
      </c>
      <c r="B321" s="61"/>
      <c r="C321" s="31" t="str">
        <f t="shared" si="87"/>
        <v/>
      </c>
      <c r="D321" s="32" t="str">
        <f t="shared" si="88"/>
        <v/>
      </c>
      <c r="E321" s="49" t="str">
        <f t="shared" si="89"/>
        <v/>
      </c>
      <c r="F321" s="49" t="str">
        <f t="shared" si="89"/>
        <v/>
      </c>
      <c r="G321" s="49" t="str">
        <f t="shared" si="89"/>
        <v/>
      </c>
      <c r="AF321" s="13"/>
      <c r="AG321" s="14"/>
    </row>
    <row r="322" spans="1:33" hidden="1" x14ac:dyDescent="0.25">
      <c r="A322" s="3">
        <v>113</v>
      </c>
      <c r="B322" s="61"/>
      <c r="C322" s="31" t="str">
        <f t="shared" si="87"/>
        <v/>
      </c>
      <c r="D322" s="32" t="str">
        <f t="shared" si="88"/>
        <v/>
      </c>
      <c r="E322" s="49" t="str">
        <f t="shared" si="89"/>
        <v/>
      </c>
      <c r="F322" s="49" t="str">
        <f t="shared" si="89"/>
        <v/>
      </c>
      <c r="G322" s="49" t="str">
        <f t="shared" si="89"/>
        <v/>
      </c>
      <c r="AF322" s="13"/>
      <c r="AG322" s="14"/>
    </row>
    <row r="323" spans="1:33" hidden="1" x14ac:dyDescent="0.25">
      <c r="A323" s="3">
        <v>114</v>
      </c>
      <c r="B323" s="61"/>
      <c r="C323" s="31" t="str">
        <f t="shared" si="87"/>
        <v/>
      </c>
      <c r="D323" s="32" t="str">
        <f t="shared" si="88"/>
        <v/>
      </c>
      <c r="E323" s="49" t="str">
        <f t="shared" si="89"/>
        <v/>
      </c>
      <c r="F323" s="49" t="str">
        <f t="shared" si="89"/>
        <v/>
      </c>
      <c r="G323" s="49" t="str">
        <f t="shared" si="89"/>
        <v/>
      </c>
      <c r="AF323" s="13"/>
      <c r="AG323" s="14"/>
    </row>
    <row r="324" spans="1:33" hidden="1" x14ac:dyDescent="0.25">
      <c r="A324" s="3">
        <v>115</v>
      </c>
      <c r="B324" s="61"/>
      <c r="C324" s="31" t="str">
        <f t="shared" si="87"/>
        <v/>
      </c>
      <c r="D324" s="32" t="str">
        <f t="shared" si="88"/>
        <v/>
      </c>
      <c r="E324" s="49" t="str">
        <f t="shared" si="89"/>
        <v/>
      </c>
      <c r="F324" s="49" t="str">
        <f t="shared" si="89"/>
        <v/>
      </c>
      <c r="G324" s="49" t="str">
        <f t="shared" si="89"/>
        <v/>
      </c>
      <c r="AF324" s="13"/>
      <c r="AG324" s="14"/>
    </row>
    <row r="325" spans="1:33" hidden="1" x14ac:dyDescent="0.25">
      <c r="A325" s="3">
        <v>116</v>
      </c>
      <c r="B325" s="61"/>
      <c r="C325" s="31" t="str">
        <f t="shared" si="87"/>
        <v/>
      </c>
      <c r="D325" s="32" t="str">
        <f t="shared" si="88"/>
        <v/>
      </c>
      <c r="E325" s="49" t="str">
        <f t="shared" si="89"/>
        <v/>
      </c>
      <c r="F325" s="49" t="str">
        <f t="shared" si="89"/>
        <v/>
      </c>
      <c r="G325" s="49" t="str">
        <f t="shared" si="89"/>
        <v/>
      </c>
      <c r="AF325" s="13"/>
      <c r="AG325" s="14"/>
    </row>
    <row r="326" spans="1:33" hidden="1" x14ac:dyDescent="0.25">
      <c r="A326" s="3">
        <v>117</v>
      </c>
      <c r="B326" s="61"/>
      <c r="C326" s="31" t="str">
        <f t="shared" si="87"/>
        <v/>
      </c>
      <c r="D326" s="32" t="str">
        <f t="shared" si="88"/>
        <v/>
      </c>
      <c r="E326" s="49" t="str">
        <f t="shared" si="89"/>
        <v/>
      </c>
      <c r="F326" s="49" t="str">
        <f t="shared" si="89"/>
        <v/>
      </c>
      <c r="G326" s="49" t="str">
        <f t="shared" si="89"/>
        <v/>
      </c>
      <c r="AF326" s="13"/>
      <c r="AG326" s="14"/>
    </row>
    <row r="327" spans="1:33" hidden="1" x14ac:dyDescent="0.25">
      <c r="A327" s="3">
        <v>118</v>
      </c>
      <c r="B327" s="61"/>
      <c r="C327" s="31" t="str">
        <f t="shared" si="87"/>
        <v/>
      </c>
      <c r="D327" s="32" t="str">
        <f t="shared" si="88"/>
        <v/>
      </c>
      <c r="E327" s="49" t="str">
        <f t="shared" si="89"/>
        <v/>
      </c>
      <c r="F327" s="49" t="str">
        <f t="shared" si="89"/>
        <v/>
      </c>
      <c r="G327" s="49" t="str">
        <f t="shared" si="89"/>
        <v/>
      </c>
      <c r="AF327" s="13"/>
      <c r="AG327" s="14"/>
    </row>
    <row r="328" spans="1:33" hidden="1" x14ac:dyDescent="0.25">
      <c r="A328" s="3">
        <v>119</v>
      </c>
      <c r="B328" s="61"/>
      <c r="C328" s="31" t="str">
        <f t="shared" si="87"/>
        <v/>
      </c>
      <c r="D328" s="32" t="str">
        <f t="shared" si="88"/>
        <v/>
      </c>
      <c r="E328" s="49" t="str">
        <f t="shared" si="89"/>
        <v/>
      </c>
      <c r="F328" s="49" t="str">
        <f t="shared" si="89"/>
        <v/>
      </c>
      <c r="G328" s="49" t="str">
        <f t="shared" si="89"/>
        <v/>
      </c>
      <c r="AF328" s="13"/>
      <c r="AG328" s="14"/>
    </row>
    <row r="329" spans="1:33" hidden="1" x14ac:dyDescent="0.25">
      <c r="A329" s="3">
        <v>120</v>
      </c>
      <c r="B329" s="61"/>
      <c r="C329" s="31" t="str">
        <f t="shared" si="87"/>
        <v/>
      </c>
      <c r="D329" s="32" t="str">
        <f t="shared" si="88"/>
        <v/>
      </c>
      <c r="E329" s="49" t="str">
        <f t="shared" si="89"/>
        <v/>
      </c>
      <c r="F329" s="49" t="str">
        <f t="shared" si="89"/>
        <v/>
      </c>
      <c r="G329" s="49" t="str">
        <f t="shared" si="89"/>
        <v/>
      </c>
      <c r="AF329" s="13"/>
      <c r="AG329" s="14"/>
    </row>
    <row r="330" spans="1:33" hidden="1" x14ac:dyDescent="0.25">
      <c r="A330" s="3">
        <v>121</v>
      </c>
      <c r="B330" s="61"/>
      <c r="C330" s="31" t="str">
        <f t="shared" si="87"/>
        <v/>
      </c>
      <c r="D330" s="32" t="str">
        <f t="shared" si="88"/>
        <v/>
      </c>
      <c r="E330" s="49" t="str">
        <f t="shared" si="89"/>
        <v/>
      </c>
      <c r="F330" s="49" t="str">
        <f t="shared" si="89"/>
        <v/>
      </c>
      <c r="G330" s="49" t="str">
        <f t="shared" si="89"/>
        <v/>
      </c>
      <c r="AF330" s="13"/>
      <c r="AG330" s="14"/>
    </row>
    <row r="331" spans="1:33" hidden="1" x14ac:dyDescent="0.25">
      <c r="A331" s="3">
        <v>122</v>
      </c>
      <c r="B331" s="61"/>
      <c r="C331" s="31" t="str">
        <f t="shared" si="87"/>
        <v/>
      </c>
      <c r="D331" s="32" t="str">
        <f t="shared" si="88"/>
        <v/>
      </c>
      <c r="E331" s="49" t="str">
        <f t="shared" si="89"/>
        <v/>
      </c>
      <c r="F331" s="49" t="str">
        <f t="shared" si="89"/>
        <v/>
      </c>
      <c r="G331" s="49" t="str">
        <f t="shared" si="89"/>
        <v/>
      </c>
      <c r="AF331" s="13"/>
      <c r="AG331" s="14"/>
    </row>
    <row r="332" spans="1:33" hidden="1" x14ac:dyDescent="0.25">
      <c r="A332" s="3">
        <v>123</v>
      </c>
      <c r="B332" s="61"/>
      <c r="C332" s="31" t="str">
        <f t="shared" si="87"/>
        <v/>
      </c>
      <c r="D332" s="32" t="str">
        <f t="shared" si="88"/>
        <v/>
      </c>
      <c r="E332" s="49" t="str">
        <f t="shared" si="89"/>
        <v/>
      </c>
      <c r="F332" s="49" t="str">
        <f t="shared" si="89"/>
        <v/>
      </c>
      <c r="G332" s="49" t="str">
        <f t="shared" si="89"/>
        <v/>
      </c>
      <c r="AF332" s="13"/>
      <c r="AG332" s="14"/>
    </row>
    <row r="333" spans="1:33" hidden="1" x14ac:dyDescent="0.25">
      <c r="A333" s="3">
        <v>124</v>
      </c>
      <c r="B333" s="61"/>
      <c r="C333" s="31" t="str">
        <f t="shared" si="87"/>
        <v/>
      </c>
      <c r="D333" s="32" t="str">
        <f t="shared" si="88"/>
        <v/>
      </c>
      <c r="E333" s="49" t="str">
        <f t="shared" si="89"/>
        <v/>
      </c>
      <c r="F333" s="49" t="str">
        <f t="shared" si="89"/>
        <v/>
      </c>
      <c r="G333" s="49" t="str">
        <f t="shared" si="89"/>
        <v/>
      </c>
      <c r="AF333" s="13"/>
      <c r="AG333" s="14"/>
    </row>
    <row r="334" spans="1:33" hidden="1" x14ac:dyDescent="0.25">
      <c r="A334" s="3">
        <v>125</v>
      </c>
      <c r="B334" s="61"/>
      <c r="C334" s="31" t="str">
        <f t="shared" si="87"/>
        <v/>
      </c>
      <c r="D334" s="32" t="str">
        <f t="shared" si="88"/>
        <v/>
      </c>
      <c r="E334" s="49" t="str">
        <f t="shared" si="89"/>
        <v/>
      </c>
      <c r="F334" s="49" t="str">
        <f t="shared" si="89"/>
        <v/>
      </c>
      <c r="G334" s="49" t="str">
        <f t="shared" si="89"/>
        <v/>
      </c>
      <c r="AF334" s="13"/>
      <c r="AG334" s="14"/>
    </row>
    <row r="335" spans="1:33" hidden="1" x14ac:dyDescent="0.25">
      <c r="A335" s="3">
        <v>126</v>
      </c>
      <c r="B335" s="61"/>
      <c r="C335" s="31" t="str">
        <f t="shared" si="87"/>
        <v/>
      </c>
      <c r="D335" s="32" t="str">
        <f t="shared" si="88"/>
        <v/>
      </c>
      <c r="E335" s="49" t="str">
        <f t="shared" si="89"/>
        <v/>
      </c>
      <c r="F335" s="49" t="str">
        <f t="shared" si="89"/>
        <v/>
      </c>
      <c r="G335" s="49" t="str">
        <f t="shared" si="89"/>
        <v/>
      </c>
      <c r="AF335" s="13"/>
      <c r="AG335" s="14"/>
    </row>
    <row r="336" spans="1:33" hidden="1" x14ac:dyDescent="0.25">
      <c r="A336" s="3">
        <v>127</v>
      </c>
      <c r="B336" s="61"/>
      <c r="C336" s="31" t="str">
        <f t="shared" si="87"/>
        <v/>
      </c>
      <c r="D336" s="32" t="str">
        <f t="shared" si="88"/>
        <v/>
      </c>
      <c r="E336" s="49" t="str">
        <f t="shared" si="89"/>
        <v/>
      </c>
      <c r="F336" s="49" t="str">
        <f t="shared" si="89"/>
        <v/>
      </c>
      <c r="G336" s="49" t="str">
        <f t="shared" si="89"/>
        <v/>
      </c>
      <c r="AF336" s="13"/>
      <c r="AG336" s="14"/>
    </row>
    <row r="337" spans="1:33" hidden="1" x14ac:dyDescent="0.25">
      <c r="A337" s="3">
        <v>128</v>
      </c>
      <c r="B337" s="61"/>
      <c r="C337" s="31" t="str">
        <f t="shared" si="87"/>
        <v/>
      </c>
      <c r="D337" s="32" t="str">
        <f t="shared" si="88"/>
        <v/>
      </c>
      <c r="E337" s="49" t="str">
        <f t="shared" si="89"/>
        <v/>
      </c>
      <c r="F337" s="49" t="str">
        <f t="shared" si="89"/>
        <v/>
      </c>
      <c r="G337" s="49" t="str">
        <f t="shared" si="89"/>
        <v/>
      </c>
      <c r="AF337" s="13"/>
      <c r="AG337" s="14"/>
    </row>
    <row r="338" spans="1:33" hidden="1" x14ac:dyDescent="0.25">
      <c r="A338" s="3">
        <v>129</v>
      </c>
      <c r="B338" s="61"/>
      <c r="C338" s="31" t="str">
        <f t="shared" si="87"/>
        <v/>
      </c>
      <c r="D338" s="32" t="str">
        <f t="shared" si="88"/>
        <v/>
      </c>
      <c r="E338" s="49" t="str">
        <f t="shared" si="89"/>
        <v/>
      </c>
      <c r="F338" s="49" t="str">
        <f t="shared" si="89"/>
        <v/>
      </c>
      <c r="G338" s="49" t="str">
        <f t="shared" si="89"/>
        <v/>
      </c>
      <c r="AF338" s="13"/>
      <c r="AG338" s="14"/>
    </row>
    <row r="339" spans="1:33" hidden="1" x14ac:dyDescent="0.25">
      <c r="A339" s="3">
        <v>130</v>
      </c>
      <c r="B339" s="61"/>
      <c r="C339" s="31" t="str">
        <f t="shared" si="87"/>
        <v/>
      </c>
      <c r="D339" s="32" t="str">
        <f t="shared" si="88"/>
        <v/>
      </c>
      <c r="E339" s="49" t="str">
        <f t="shared" si="89"/>
        <v/>
      </c>
      <c r="F339" s="49" t="str">
        <f t="shared" si="89"/>
        <v/>
      </c>
      <c r="G339" s="49" t="str">
        <f t="shared" si="89"/>
        <v/>
      </c>
      <c r="AF339" s="13"/>
      <c r="AG339" s="14"/>
    </row>
    <row r="340" spans="1:33" hidden="1" x14ac:dyDescent="0.25">
      <c r="A340" s="3">
        <v>131</v>
      </c>
      <c r="B340" s="61"/>
      <c r="C340" s="31" t="str">
        <f t="shared" si="87"/>
        <v/>
      </c>
      <c r="D340" s="32" t="str">
        <f t="shared" si="88"/>
        <v/>
      </c>
      <c r="E340" s="49" t="str">
        <f t="shared" si="89"/>
        <v/>
      </c>
      <c r="F340" s="49" t="str">
        <f t="shared" si="89"/>
        <v/>
      </c>
      <c r="G340" s="49" t="str">
        <f t="shared" si="89"/>
        <v/>
      </c>
      <c r="AF340" s="13"/>
      <c r="AG340" s="14"/>
    </row>
    <row r="341" spans="1:33" hidden="1" x14ac:dyDescent="0.25">
      <c r="A341" s="3">
        <v>132</v>
      </c>
      <c r="B341" s="61"/>
      <c r="C341" s="31" t="str">
        <f t="shared" si="87"/>
        <v/>
      </c>
      <c r="D341" s="32" t="str">
        <f t="shared" ref="D341:D404" si="90">IF(E$210="","",HLOOKUP(D$210,$B$3:$AG$204,$A341,0))</f>
        <v/>
      </c>
      <c r="E341" s="49" t="str">
        <f t="shared" si="89"/>
        <v/>
      </c>
      <c r="F341" s="49" t="str">
        <f t="shared" si="89"/>
        <v/>
      </c>
      <c r="G341" s="49" t="str">
        <f t="shared" si="89"/>
        <v/>
      </c>
      <c r="AF341" s="13"/>
      <c r="AG341" s="14"/>
    </row>
    <row r="342" spans="1:33" hidden="1" x14ac:dyDescent="0.25">
      <c r="A342" s="3">
        <v>133</v>
      </c>
      <c r="B342" s="61"/>
      <c r="C342" s="31" t="str">
        <f t="shared" si="87"/>
        <v/>
      </c>
      <c r="D342" s="32" t="str">
        <f t="shared" si="90"/>
        <v/>
      </c>
      <c r="E342" s="49" t="str">
        <f t="shared" si="89"/>
        <v/>
      </c>
      <c r="F342" s="49" t="str">
        <f t="shared" si="89"/>
        <v/>
      </c>
      <c r="G342" s="49" t="str">
        <f t="shared" si="89"/>
        <v/>
      </c>
      <c r="AF342" s="13"/>
      <c r="AG342" s="14"/>
    </row>
    <row r="343" spans="1:33" hidden="1" x14ac:dyDescent="0.25">
      <c r="A343" s="3">
        <v>134</v>
      </c>
      <c r="B343" s="61"/>
      <c r="C343" s="31" t="str">
        <f t="shared" si="87"/>
        <v/>
      </c>
      <c r="D343" s="32" t="str">
        <f t="shared" si="90"/>
        <v/>
      </c>
      <c r="E343" s="49" t="str">
        <f t="shared" si="89"/>
        <v/>
      </c>
      <c r="F343" s="49" t="str">
        <f t="shared" si="89"/>
        <v/>
      </c>
      <c r="G343" s="49" t="str">
        <f t="shared" si="89"/>
        <v/>
      </c>
      <c r="AF343" s="13"/>
      <c r="AG343" s="14"/>
    </row>
    <row r="344" spans="1:33" hidden="1" x14ac:dyDescent="0.25">
      <c r="A344" s="3">
        <v>135</v>
      </c>
      <c r="B344" s="61"/>
      <c r="C344" s="31" t="str">
        <f t="shared" si="87"/>
        <v/>
      </c>
      <c r="D344" s="32" t="str">
        <f t="shared" si="90"/>
        <v/>
      </c>
      <c r="E344" s="49" t="str">
        <f t="shared" si="89"/>
        <v/>
      </c>
      <c r="F344" s="49" t="str">
        <f t="shared" si="89"/>
        <v/>
      </c>
      <c r="G344" s="49" t="str">
        <f t="shared" si="89"/>
        <v/>
      </c>
      <c r="AF344" s="13"/>
      <c r="AG344" s="14"/>
    </row>
    <row r="345" spans="1:33" hidden="1" x14ac:dyDescent="0.25">
      <c r="A345" s="3">
        <v>136</v>
      </c>
      <c r="B345" s="61"/>
      <c r="C345" s="31" t="str">
        <f t="shared" si="87"/>
        <v/>
      </c>
      <c r="D345" s="32" t="str">
        <f t="shared" si="90"/>
        <v/>
      </c>
      <c r="E345" s="49" t="str">
        <f t="shared" si="89"/>
        <v/>
      </c>
      <c r="F345" s="49" t="str">
        <f t="shared" si="89"/>
        <v/>
      </c>
      <c r="G345" s="49" t="str">
        <f t="shared" si="89"/>
        <v/>
      </c>
      <c r="AF345" s="13"/>
      <c r="AG345" s="14"/>
    </row>
    <row r="346" spans="1:33" hidden="1" x14ac:dyDescent="0.25">
      <c r="A346" s="3">
        <v>137</v>
      </c>
      <c r="B346" s="61"/>
      <c r="C346" s="31" t="str">
        <f t="shared" si="87"/>
        <v/>
      </c>
      <c r="D346" s="32" t="str">
        <f t="shared" si="90"/>
        <v/>
      </c>
      <c r="E346" s="49" t="str">
        <f t="shared" si="89"/>
        <v/>
      </c>
      <c r="F346" s="49" t="str">
        <f t="shared" si="89"/>
        <v/>
      </c>
      <c r="G346" s="49" t="str">
        <f t="shared" si="89"/>
        <v/>
      </c>
      <c r="AF346" s="13"/>
      <c r="AG346" s="14"/>
    </row>
    <row r="347" spans="1:33" hidden="1" x14ac:dyDescent="0.25">
      <c r="A347" s="3">
        <v>138</v>
      </c>
      <c r="B347" s="61"/>
      <c r="C347" s="31" t="str">
        <f t="shared" si="87"/>
        <v/>
      </c>
      <c r="D347" s="32" t="str">
        <f t="shared" si="90"/>
        <v/>
      </c>
      <c r="E347" s="49" t="str">
        <f t="shared" si="89"/>
        <v/>
      </c>
      <c r="F347" s="49" t="str">
        <f t="shared" si="89"/>
        <v/>
      </c>
      <c r="G347" s="49" t="str">
        <f t="shared" si="89"/>
        <v/>
      </c>
      <c r="AF347" s="13"/>
      <c r="AG347" s="14"/>
    </row>
    <row r="348" spans="1:33" hidden="1" x14ac:dyDescent="0.25">
      <c r="A348" s="3">
        <v>139</v>
      </c>
      <c r="B348" s="61"/>
      <c r="C348" s="31" t="str">
        <f t="shared" si="87"/>
        <v/>
      </c>
      <c r="D348" s="32" t="str">
        <f t="shared" si="90"/>
        <v/>
      </c>
      <c r="E348" s="49" t="str">
        <f t="shared" si="89"/>
        <v/>
      </c>
      <c r="F348" s="49" t="str">
        <f t="shared" si="89"/>
        <v/>
      </c>
      <c r="G348" s="49" t="str">
        <f t="shared" si="89"/>
        <v/>
      </c>
      <c r="AF348" s="13"/>
      <c r="AG348" s="14"/>
    </row>
    <row r="349" spans="1:33" hidden="1" x14ac:dyDescent="0.25">
      <c r="A349" s="3">
        <v>140</v>
      </c>
      <c r="B349" s="61"/>
      <c r="C349" s="31" t="str">
        <f t="shared" si="87"/>
        <v/>
      </c>
      <c r="D349" s="32" t="str">
        <f t="shared" si="90"/>
        <v/>
      </c>
      <c r="E349" s="49" t="str">
        <f t="shared" si="89"/>
        <v/>
      </c>
      <c r="F349" s="49" t="str">
        <f t="shared" si="89"/>
        <v/>
      </c>
      <c r="G349" s="49" t="str">
        <f t="shared" si="89"/>
        <v/>
      </c>
      <c r="AF349" s="13"/>
      <c r="AG349" s="14"/>
    </row>
    <row r="350" spans="1:33" hidden="1" x14ac:dyDescent="0.25">
      <c r="A350" s="3">
        <v>141</v>
      </c>
      <c r="B350" s="61"/>
      <c r="C350" s="31" t="str">
        <f t="shared" si="87"/>
        <v/>
      </c>
      <c r="D350" s="32" t="str">
        <f t="shared" si="90"/>
        <v/>
      </c>
      <c r="E350" s="49" t="str">
        <f t="shared" si="89"/>
        <v/>
      </c>
      <c r="F350" s="49" t="str">
        <f t="shared" si="89"/>
        <v/>
      </c>
      <c r="G350" s="49" t="str">
        <f t="shared" si="89"/>
        <v/>
      </c>
      <c r="AF350" s="13"/>
      <c r="AG350" s="14"/>
    </row>
    <row r="351" spans="1:33" hidden="1" x14ac:dyDescent="0.25">
      <c r="A351" s="3">
        <v>142</v>
      </c>
      <c r="B351" s="61"/>
      <c r="C351" s="31" t="str">
        <f t="shared" si="87"/>
        <v/>
      </c>
      <c r="D351" s="32" t="str">
        <f t="shared" si="90"/>
        <v/>
      </c>
      <c r="E351" s="49" t="str">
        <f t="shared" si="89"/>
        <v/>
      </c>
      <c r="F351" s="49" t="str">
        <f t="shared" si="89"/>
        <v/>
      </c>
      <c r="G351" s="49" t="str">
        <f t="shared" si="89"/>
        <v/>
      </c>
      <c r="AF351" s="13"/>
      <c r="AG351" s="14"/>
    </row>
    <row r="352" spans="1:33" hidden="1" x14ac:dyDescent="0.25">
      <c r="A352" s="3">
        <v>143</v>
      </c>
      <c r="B352" s="61"/>
      <c r="C352" s="31" t="str">
        <f t="shared" si="87"/>
        <v/>
      </c>
      <c r="D352" s="32" t="str">
        <f t="shared" si="90"/>
        <v/>
      </c>
      <c r="E352" s="49" t="str">
        <f t="shared" si="89"/>
        <v/>
      </c>
      <c r="F352" s="49" t="str">
        <f t="shared" si="89"/>
        <v/>
      </c>
      <c r="G352" s="49" t="str">
        <f t="shared" si="89"/>
        <v/>
      </c>
      <c r="AF352" s="13"/>
      <c r="AG352" s="14"/>
    </row>
    <row r="353" spans="1:33" hidden="1" x14ac:dyDescent="0.25">
      <c r="A353" s="3">
        <v>144</v>
      </c>
      <c r="B353" s="61"/>
      <c r="C353" s="31" t="str">
        <f t="shared" si="87"/>
        <v/>
      </c>
      <c r="D353" s="32" t="str">
        <f t="shared" si="90"/>
        <v/>
      </c>
      <c r="E353" s="49" t="str">
        <f t="shared" si="89"/>
        <v/>
      </c>
      <c r="F353" s="49" t="str">
        <f t="shared" si="89"/>
        <v/>
      </c>
      <c r="G353" s="49" t="str">
        <f t="shared" si="89"/>
        <v/>
      </c>
      <c r="AF353" s="13"/>
      <c r="AG353" s="14"/>
    </row>
    <row r="354" spans="1:33" hidden="1" x14ac:dyDescent="0.25">
      <c r="A354" s="3">
        <v>145</v>
      </c>
      <c r="B354" s="61"/>
      <c r="C354" s="31" t="str">
        <f t="shared" si="87"/>
        <v/>
      </c>
      <c r="D354" s="32" t="str">
        <f t="shared" si="90"/>
        <v/>
      </c>
      <c r="E354" s="49" t="str">
        <f t="shared" si="89"/>
        <v/>
      </c>
      <c r="F354" s="49" t="str">
        <f t="shared" si="89"/>
        <v/>
      </c>
      <c r="G354" s="49" t="str">
        <f t="shared" si="89"/>
        <v/>
      </c>
      <c r="AF354" s="13"/>
      <c r="AG354" s="14"/>
    </row>
    <row r="355" spans="1:33" hidden="1" x14ac:dyDescent="0.25">
      <c r="A355" s="3">
        <v>146</v>
      </c>
      <c r="B355" s="61"/>
      <c r="C355" s="31" t="str">
        <f t="shared" si="87"/>
        <v/>
      </c>
      <c r="D355" s="32" t="str">
        <f t="shared" si="90"/>
        <v/>
      </c>
      <c r="E355" s="49" t="str">
        <f t="shared" si="89"/>
        <v/>
      </c>
      <c r="F355" s="49" t="str">
        <f t="shared" si="89"/>
        <v/>
      </c>
      <c r="G355" s="49" t="str">
        <f t="shared" si="89"/>
        <v/>
      </c>
      <c r="AF355" s="13"/>
      <c r="AG355" s="14"/>
    </row>
    <row r="356" spans="1:33" hidden="1" x14ac:dyDescent="0.25">
      <c r="A356" s="3">
        <v>147</v>
      </c>
      <c r="B356" s="61"/>
      <c r="C356" s="31" t="str">
        <f t="shared" si="87"/>
        <v/>
      </c>
      <c r="D356" s="32" t="str">
        <f t="shared" si="90"/>
        <v/>
      </c>
      <c r="E356" s="49" t="str">
        <f t="shared" si="89"/>
        <v/>
      </c>
      <c r="F356" s="49" t="str">
        <f t="shared" si="89"/>
        <v/>
      </c>
      <c r="G356" s="49" t="str">
        <f t="shared" si="89"/>
        <v/>
      </c>
      <c r="AF356" s="13"/>
      <c r="AG356" s="14"/>
    </row>
    <row r="357" spans="1:33" hidden="1" x14ac:dyDescent="0.25">
      <c r="A357" s="3">
        <v>148</v>
      </c>
      <c r="B357" s="61"/>
      <c r="C357" s="31" t="str">
        <f t="shared" si="87"/>
        <v/>
      </c>
      <c r="D357" s="32" t="str">
        <f t="shared" si="90"/>
        <v/>
      </c>
      <c r="E357" s="49" t="str">
        <f t="shared" si="89"/>
        <v/>
      </c>
      <c r="F357" s="49" t="str">
        <f t="shared" si="89"/>
        <v/>
      </c>
      <c r="G357" s="49" t="str">
        <f t="shared" si="89"/>
        <v/>
      </c>
      <c r="AF357" s="13"/>
      <c r="AG357" s="14"/>
    </row>
    <row r="358" spans="1:33" hidden="1" x14ac:dyDescent="0.25">
      <c r="A358" s="3">
        <v>149</v>
      </c>
      <c r="B358" s="61"/>
      <c r="C358" s="31" t="str">
        <f t="shared" si="87"/>
        <v/>
      </c>
      <c r="D358" s="32" t="str">
        <f t="shared" si="90"/>
        <v/>
      </c>
      <c r="E358" s="49" t="str">
        <f t="shared" si="89"/>
        <v/>
      </c>
      <c r="F358" s="49" t="str">
        <f t="shared" si="89"/>
        <v/>
      </c>
      <c r="G358" s="49" t="str">
        <f t="shared" si="89"/>
        <v/>
      </c>
      <c r="AF358" s="13"/>
      <c r="AG358" s="14"/>
    </row>
    <row r="359" spans="1:33" hidden="1" x14ac:dyDescent="0.25">
      <c r="A359" s="3">
        <v>150</v>
      </c>
      <c r="B359" s="61"/>
      <c r="C359" s="31" t="str">
        <f t="shared" si="87"/>
        <v/>
      </c>
      <c r="D359" s="32" t="str">
        <f t="shared" si="90"/>
        <v/>
      </c>
      <c r="E359" s="49" t="str">
        <f t="shared" si="89"/>
        <v/>
      </c>
      <c r="F359" s="49" t="str">
        <f t="shared" si="89"/>
        <v/>
      </c>
      <c r="G359" s="49" t="str">
        <f t="shared" si="89"/>
        <v/>
      </c>
      <c r="AF359" s="13"/>
      <c r="AG359" s="14"/>
    </row>
    <row r="360" spans="1:33" hidden="1" x14ac:dyDescent="0.25">
      <c r="A360" s="3">
        <v>151</v>
      </c>
      <c r="B360" s="61"/>
      <c r="C360" s="31" t="str">
        <f t="shared" si="87"/>
        <v/>
      </c>
      <c r="D360" s="32" t="str">
        <f t="shared" si="90"/>
        <v/>
      </c>
      <c r="E360" s="49" t="str">
        <f t="shared" si="89"/>
        <v/>
      </c>
      <c r="F360" s="49" t="str">
        <f t="shared" si="89"/>
        <v/>
      </c>
      <c r="G360" s="49" t="str">
        <f t="shared" si="89"/>
        <v/>
      </c>
      <c r="AF360" s="13"/>
      <c r="AG360" s="14"/>
    </row>
    <row r="361" spans="1:33" hidden="1" x14ac:dyDescent="0.25">
      <c r="A361" s="3">
        <v>152</v>
      </c>
      <c r="B361" s="61"/>
      <c r="C361" s="31" t="str">
        <f t="shared" si="87"/>
        <v/>
      </c>
      <c r="D361" s="32" t="str">
        <f t="shared" si="90"/>
        <v/>
      </c>
      <c r="E361" s="49" t="str">
        <f t="shared" si="89"/>
        <v/>
      </c>
      <c r="F361" s="49" t="str">
        <f t="shared" si="89"/>
        <v/>
      </c>
      <c r="G361" s="49" t="str">
        <f t="shared" si="89"/>
        <v/>
      </c>
      <c r="AF361" s="13"/>
      <c r="AG361" s="14"/>
    </row>
    <row r="362" spans="1:33" hidden="1" x14ac:dyDescent="0.25">
      <c r="A362" s="3">
        <v>153</v>
      </c>
      <c r="B362" s="61"/>
      <c r="C362" s="31" t="str">
        <f t="shared" si="87"/>
        <v/>
      </c>
      <c r="D362" s="32" t="str">
        <f t="shared" si="90"/>
        <v/>
      </c>
      <c r="E362" s="49" t="str">
        <f t="shared" si="89"/>
        <v/>
      </c>
      <c r="F362" s="49" t="str">
        <f t="shared" si="89"/>
        <v/>
      </c>
      <c r="G362" s="49" t="str">
        <f t="shared" si="89"/>
        <v/>
      </c>
      <c r="AF362" s="13"/>
      <c r="AG362" s="14"/>
    </row>
    <row r="363" spans="1:33" hidden="1" x14ac:dyDescent="0.25">
      <c r="A363" s="3">
        <v>154</v>
      </c>
      <c r="B363" s="61"/>
      <c r="C363" s="31" t="str">
        <f t="shared" si="87"/>
        <v/>
      </c>
      <c r="D363" s="32" t="str">
        <f t="shared" si="90"/>
        <v/>
      </c>
      <c r="E363" s="49" t="str">
        <f t="shared" si="89"/>
        <v/>
      </c>
      <c r="F363" s="49" t="str">
        <f t="shared" si="89"/>
        <v/>
      </c>
      <c r="G363" s="49" t="str">
        <f t="shared" si="89"/>
        <v/>
      </c>
      <c r="AF363" s="13"/>
      <c r="AG363" s="14"/>
    </row>
    <row r="364" spans="1:33" hidden="1" x14ac:dyDescent="0.25">
      <c r="A364" s="3">
        <v>155</v>
      </c>
      <c r="B364" s="61"/>
      <c r="C364" s="31" t="str">
        <f t="shared" si="87"/>
        <v/>
      </c>
      <c r="D364" s="32" t="str">
        <f t="shared" si="90"/>
        <v/>
      </c>
      <c r="E364" s="49" t="str">
        <f t="shared" si="89"/>
        <v/>
      </c>
      <c r="F364" s="49" t="str">
        <f t="shared" si="89"/>
        <v/>
      </c>
      <c r="G364" s="49" t="str">
        <f t="shared" si="89"/>
        <v/>
      </c>
      <c r="AF364" s="13"/>
      <c r="AG364" s="14"/>
    </row>
    <row r="365" spans="1:33" hidden="1" x14ac:dyDescent="0.25">
      <c r="A365" s="3">
        <v>156</v>
      </c>
      <c r="B365" s="61"/>
      <c r="C365" s="31" t="str">
        <f t="shared" si="87"/>
        <v/>
      </c>
      <c r="D365" s="32" t="str">
        <f t="shared" si="90"/>
        <v/>
      </c>
      <c r="E365" s="49" t="str">
        <f t="shared" si="89"/>
        <v/>
      </c>
      <c r="F365" s="49" t="str">
        <f t="shared" si="89"/>
        <v/>
      </c>
      <c r="G365" s="49" t="str">
        <f t="shared" si="89"/>
        <v/>
      </c>
      <c r="AF365" s="13"/>
      <c r="AG365" s="14"/>
    </row>
    <row r="366" spans="1:33" hidden="1" x14ac:dyDescent="0.25">
      <c r="A366" s="3">
        <v>157</v>
      </c>
      <c r="B366" s="61"/>
      <c r="C366" s="31" t="str">
        <f t="shared" ref="C366:C382" si="91">IF(E$210="","",HLOOKUP(C$210,$B$3:$AG$204,$A366,0))</f>
        <v/>
      </c>
      <c r="D366" s="32" t="str">
        <f t="shared" si="90"/>
        <v/>
      </c>
      <c r="E366" s="49" t="str">
        <f t="shared" si="89"/>
        <v/>
      </c>
      <c r="F366" s="49" t="str">
        <f t="shared" si="89"/>
        <v/>
      </c>
      <c r="G366" s="49" t="str">
        <f t="shared" si="89"/>
        <v/>
      </c>
      <c r="AF366" s="13"/>
      <c r="AG366" s="14"/>
    </row>
    <row r="367" spans="1:33" hidden="1" x14ac:dyDescent="0.25">
      <c r="A367" s="3">
        <v>158</v>
      </c>
      <c r="B367" s="61"/>
      <c r="C367" s="31" t="str">
        <f t="shared" si="91"/>
        <v/>
      </c>
      <c r="D367" s="32" t="str">
        <f t="shared" si="90"/>
        <v/>
      </c>
      <c r="E367" s="49" t="str">
        <f t="shared" si="89"/>
        <v/>
      </c>
      <c r="F367" s="49" t="str">
        <f t="shared" si="89"/>
        <v/>
      </c>
      <c r="G367" s="49" t="str">
        <f t="shared" si="89"/>
        <v/>
      </c>
      <c r="AF367" s="13"/>
      <c r="AG367" s="14"/>
    </row>
    <row r="368" spans="1:33" hidden="1" x14ac:dyDescent="0.25">
      <c r="A368" s="3">
        <v>159</v>
      </c>
      <c r="B368" s="61"/>
      <c r="C368" s="31" t="str">
        <f t="shared" si="91"/>
        <v/>
      </c>
      <c r="D368" s="32" t="str">
        <f t="shared" si="90"/>
        <v/>
      </c>
      <c r="E368" s="49" t="str">
        <f t="shared" si="89"/>
        <v/>
      </c>
      <c r="F368" s="49" t="str">
        <f t="shared" si="89"/>
        <v/>
      </c>
      <c r="G368" s="49" t="str">
        <f t="shared" si="89"/>
        <v/>
      </c>
      <c r="AF368" s="13"/>
      <c r="AG368" s="14"/>
    </row>
    <row r="369" spans="1:33" hidden="1" x14ac:dyDescent="0.25">
      <c r="A369" s="3">
        <v>160</v>
      </c>
      <c r="B369" s="61"/>
      <c r="C369" s="31" t="str">
        <f t="shared" si="91"/>
        <v/>
      </c>
      <c r="D369" s="32" t="str">
        <f t="shared" si="90"/>
        <v/>
      </c>
      <c r="E369" s="49" t="str">
        <f t="shared" si="89"/>
        <v/>
      </c>
      <c r="F369" s="49" t="str">
        <f t="shared" si="89"/>
        <v/>
      </c>
      <c r="G369" s="49" t="str">
        <f t="shared" si="89"/>
        <v/>
      </c>
      <c r="AF369" s="13"/>
      <c r="AG369" s="14"/>
    </row>
    <row r="370" spans="1:33" hidden="1" x14ac:dyDescent="0.25">
      <c r="A370" s="3">
        <v>161</v>
      </c>
      <c r="B370" s="61"/>
      <c r="C370" s="31" t="str">
        <f t="shared" si="91"/>
        <v/>
      </c>
      <c r="D370" s="32" t="str">
        <f t="shared" si="90"/>
        <v/>
      </c>
      <c r="E370" s="49" t="str">
        <f t="shared" si="89"/>
        <v/>
      </c>
      <c r="F370" s="49" t="str">
        <f t="shared" si="89"/>
        <v/>
      </c>
      <c r="G370" s="49" t="str">
        <f t="shared" si="89"/>
        <v/>
      </c>
      <c r="AF370" s="13"/>
      <c r="AG370" s="14"/>
    </row>
    <row r="371" spans="1:33" hidden="1" x14ac:dyDescent="0.25">
      <c r="A371" s="3">
        <v>162</v>
      </c>
      <c r="B371" s="61"/>
      <c r="C371" s="31" t="str">
        <f t="shared" si="91"/>
        <v/>
      </c>
      <c r="D371" s="32" t="str">
        <f t="shared" si="90"/>
        <v/>
      </c>
      <c r="E371" s="49" t="str">
        <f t="shared" si="89"/>
        <v/>
      </c>
      <c r="F371" s="49" t="str">
        <f t="shared" si="89"/>
        <v/>
      </c>
      <c r="G371" s="49" t="str">
        <f t="shared" si="89"/>
        <v/>
      </c>
      <c r="AF371" s="13"/>
      <c r="AG371" s="14"/>
    </row>
    <row r="372" spans="1:33" hidden="1" x14ac:dyDescent="0.25">
      <c r="A372" s="3">
        <v>163</v>
      </c>
      <c r="B372" s="61"/>
      <c r="C372" s="31" t="str">
        <f t="shared" si="91"/>
        <v/>
      </c>
      <c r="D372" s="32" t="str">
        <f t="shared" si="90"/>
        <v/>
      </c>
      <c r="E372" s="49" t="str">
        <f t="shared" si="89"/>
        <v/>
      </c>
      <c r="F372" s="49" t="str">
        <f t="shared" si="89"/>
        <v/>
      </c>
      <c r="G372" s="49" t="str">
        <f t="shared" si="89"/>
        <v/>
      </c>
      <c r="AF372" s="13"/>
      <c r="AG372" s="14"/>
    </row>
    <row r="373" spans="1:33" hidden="1" x14ac:dyDescent="0.25">
      <c r="A373" s="3">
        <v>164</v>
      </c>
      <c r="B373" s="61"/>
      <c r="C373" s="31" t="str">
        <f t="shared" si="91"/>
        <v/>
      </c>
      <c r="D373" s="32" t="str">
        <f t="shared" si="90"/>
        <v/>
      </c>
      <c r="E373" s="49" t="str">
        <f t="shared" si="89"/>
        <v/>
      </c>
      <c r="F373" s="49" t="str">
        <f t="shared" si="89"/>
        <v/>
      </c>
      <c r="G373" s="49" t="str">
        <f t="shared" si="89"/>
        <v/>
      </c>
      <c r="AF373" s="13"/>
      <c r="AG373" s="14"/>
    </row>
    <row r="374" spans="1:33" hidden="1" x14ac:dyDescent="0.25">
      <c r="A374" s="3">
        <v>165</v>
      </c>
      <c r="B374" s="61"/>
      <c r="C374" s="31" t="str">
        <f t="shared" si="91"/>
        <v/>
      </c>
      <c r="D374" s="32" t="str">
        <f t="shared" si="90"/>
        <v/>
      </c>
      <c r="E374" s="49" t="str">
        <f t="shared" si="89"/>
        <v/>
      </c>
      <c r="F374" s="49" t="str">
        <f t="shared" si="89"/>
        <v/>
      </c>
      <c r="G374" s="49" t="str">
        <f t="shared" si="89"/>
        <v/>
      </c>
      <c r="AF374" s="13"/>
      <c r="AG374" s="14"/>
    </row>
    <row r="375" spans="1:33" hidden="1" x14ac:dyDescent="0.25">
      <c r="A375" s="3">
        <v>166</v>
      </c>
      <c r="B375" s="61"/>
      <c r="C375" s="31" t="str">
        <f t="shared" si="91"/>
        <v/>
      </c>
      <c r="D375" s="32" t="str">
        <f t="shared" si="90"/>
        <v/>
      </c>
      <c r="E375" s="49" t="str">
        <f t="shared" si="89"/>
        <v/>
      </c>
      <c r="F375" s="49" t="str">
        <f t="shared" si="89"/>
        <v/>
      </c>
      <c r="G375" s="49" t="str">
        <f t="shared" si="89"/>
        <v/>
      </c>
      <c r="AF375" s="13"/>
      <c r="AG375" s="14"/>
    </row>
    <row r="376" spans="1:33" hidden="1" x14ac:dyDescent="0.25">
      <c r="A376" s="3">
        <v>167</v>
      </c>
      <c r="B376" s="61"/>
      <c r="C376" s="31" t="str">
        <f t="shared" si="91"/>
        <v/>
      </c>
      <c r="D376" s="32" t="str">
        <f t="shared" si="90"/>
        <v/>
      </c>
      <c r="E376" s="49" t="str">
        <f t="shared" si="89"/>
        <v/>
      </c>
      <c r="F376" s="49" t="str">
        <f t="shared" si="89"/>
        <v/>
      </c>
      <c r="G376" s="49" t="str">
        <f t="shared" si="89"/>
        <v/>
      </c>
      <c r="AF376" s="13"/>
      <c r="AG376" s="14"/>
    </row>
    <row r="377" spans="1:33" hidden="1" x14ac:dyDescent="0.25">
      <c r="A377" s="3">
        <v>168</v>
      </c>
      <c r="B377" s="61"/>
      <c r="C377" s="31" t="str">
        <f t="shared" si="91"/>
        <v/>
      </c>
      <c r="D377" s="32" t="str">
        <f t="shared" si="90"/>
        <v/>
      </c>
      <c r="E377" s="49" t="str">
        <f t="shared" si="89"/>
        <v/>
      </c>
      <c r="F377" s="49" t="str">
        <f t="shared" si="89"/>
        <v/>
      </c>
      <c r="G377" s="49" t="str">
        <f t="shared" si="89"/>
        <v/>
      </c>
      <c r="AF377" s="13"/>
      <c r="AG377" s="14"/>
    </row>
    <row r="378" spans="1:33" hidden="1" x14ac:dyDescent="0.25">
      <c r="A378" s="3">
        <v>169</v>
      </c>
      <c r="B378" s="61"/>
      <c r="C378" s="31" t="str">
        <f t="shared" si="91"/>
        <v/>
      </c>
      <c r="D378" s="32" t="str">
        <f t="shared" si="90"/>
        <v/>
      </c>
      <c r="E378" s="49" t="str">
        <f t="shared" si="89"/>
        <v/>
      </c>
      <c r="F378" s="49" t="str">
        <f t="shared" si="89"/>
        <v/>
      </c>
      <c r="G378" s="49" t="str">
        <f t="shared" si="89"/>
        <v/>
      </c>
      <c r="AF378" s="13"/>
      <c r="AG378" s="14"/>
    </row>
    <row r="379" spans="1:33" hidden="1" x14ac:dyDescent="0.25">
      <c r="A379" s="3">
        <v>170</v>
      </c>
      <c r="B379" s="61"/>
      <c r="C379" s="31" t="str">
        <f t="shared" si="91"/>
        <v/>
      </c>
      <c r="D379" s="32" t="str">
        <f t="shared" si="90"/>
        <v/>
      </c>
      <c r="E379" s="49" t="str">
        <f t="shared" ref="E379:G394" si="92">IF(E$210="","",HLOOKUP(E$210,$B$3:$AG$204,$A379,0))</f>
        <v/>
      </c>
      <c r="F379" s="49" t="str">
        <f t="shared" si="92"/>
        <v/>
      </c>
      <c r="G379" s="49" t="str">
        <f t="shared" si="92"/>
        <v/>
      </c>
      <c r="AF379" s="13"/>
      <c r="AG379" s="14"/>
    </row>
    <row r="380" spans="1:33" hidden="1" x14ac:dyDescent="0.25">
      <c r="A380" s="3">
        <v>171</v>
      </c>
      <c r="B380" s="61"/>
      <c r="C380" s="31" t="str">
        <f t="shared" si="91"/>
        <v/>
      </c>
      <c r="D380" s="32" t="str">
        <f t="shared" si="90"/>
        <v/>
      </c>
      <c r="E380" s="49" t="str">
        <f t="shared" si="92"/>
        <v/>
      </c>
      <c r="F380" s="49" t="str">
        <f t="shared" si="92"/>
        <v/>
      </c>
      <c r="G380" s="49" t="str">
        <f t="shared" si="92"/>
        <v/>
      </c>
      <c r="AF380" s="13"/>
      <c r="AG380" s="14"/>
    </row>
    <row r="381" spans="1:33" hidden="1" x14ac:dyDescent="0.25">
      <c r="A381" s="3">
        <v>172</v>
      </c>
      <c r="B381" s="61"/>
      <c r="C381" s="31" t="str">
        <f t="shared" si="91"/>
        <v/>
      </c>
      <c r="D381" s="32" t="str">
        <f t="shared" si="90"/>
        <v/>
      </c>
      <c r="E381" s="49" t="str">
        <f t="shared" si="92"/>
        <v/>
      </c>
      <c r="F381" s="49" t="str">
        <f t="shared" si="92"/>
        <v/>
      </c>
      <c r="G381" s="49" t="str">
        <f t="shared" si="92"/>
        <v/>
      </c>
      <c r="AF381" s="13"/>
      <c r="AG381" s="14"/>
    </row>
    <row r="382" spans="1:33" hidden="1" x14ac:dyDescent="0.25">
      <c r="A382" s="3">
        <v>173</v>
      </c>
      <c r="B382" s="61"/>
      <c r="C382" s="31" t="str">
        <f t="shared" si="91"/>
        <v/>
      </c>
      <c r="D382" s="32" t="str">
        <f t="shared" si="90"/>
        <v/>
      </c>
      <c r="E382" s="49" t="str">
        <f t="shared" si="92"/>
        <v/>
      </c>
      <c r="F382" s="49" t="str">
        <f t="shared" si="92"/>
        <v/>
      </c>
      <c r="G382" s="49" t="str">
        <f t="shared" si="92"/>
        <v/>
      </c>
      <c r="AF382" s="13"/>
      <c r="AG382" s="14"/>
    </row>
    <row r="383" spans="1:33" hidden="1" x14ac:dyDescent="0.25">
      <c r="A383" s="3">
        <v>174</v>
      </c>
      <c r="B383" s="61"/>
      <c r="C383" s="31" t="str">
        <f t="shared" ref="C383:C405" si="93">IF(E$210="","",HLOOKUP(C$210,$B$3:$AG$204,$A383,0))</f>
        <v/>
      </c>
      <c r="D383" s="32" t="str">
        <f t="shared" si="90"/>
        <v/>
      </c>
      <c r="E383" s="49" t="str">
        <f t="shared" si="92"/>
        <v/>
      </c>
      <c r="F383" s="49" t="str">
        <f t="shared" si="92"/>
        <v/>
      </c>
      <c r="G383" s="49" t="str">
        <f t="shared" si="92"/>
        <v/>
      </c>
      <c r="AF383" s="13"/>
      <c r="AG383" s="14"/>
    </row>
    <row r="384" spans="1:33" hidden="1" x14ac:dyDescent="0.25">
      <c r="A384" s="3">
        <v>175</v>
      </c>
      <c r="B384" s="61"/>
      <c r="C384" s="31" t="str">
        <f t="shared" si="93"/>
        <v/>
      </c>
      <c r="D384" s="32" t="str">
        <f t="shared" si="90"/>
        <v/>
      </c>
      <c r="E384" s="49" t="str">
        <f t="shared" si="92"/>
        <v/>
      </c>
      <c r="F384" s="49" t="str">
        <f t="shared" si="92"/>
        <v/>
      </c>
      <c r="G384" s="49" t="str">
        <f t="shared" si="92"/>
        <v/>
      </c>
      <c r="AF384" s="13"/>
      <c r="AG384" s="14"/>
    </row>
    <row r="385" spans="1:33" hidden="1" x14ac:dyDescent="0.25">
      <c r="A385" s="3">
        <v>176</v>
      </c>
      <c r="B385" s="61"/>
      <c r="C385" s="31" t="str">
        <f t="shared" si="93"/>
        <v/>
      </c>
      <c r="D385" s="32" t="str">
        <f t="shared" si="90"/>
        <v/>
      </c>
      <c r="E385" s="49" t="str">
        <f t="shared" si="92"/>
        <v/>
      </c>
      <c r="F385" s="49" t="str">
        <f t="shared" si="92"/>
        <v/>
      </c>
      <c r="G385" s="49" t="str">
        <f t="shared" si="92"/>
        <v/>
      </c>
      <c r="AF385" s="13"/>
      <c r="AG385" s="14"/>
    </row>
    <row r="386" spans="1:33" hidden="1" x14ac:dyDescent="0.25">
      <c r="A386" s="3">
        <v>177</v>
      </c>
      <c r="B386" s="61"/>
      <c r="C386" s="31" t="str">
        <f t="shared" si="93"/>
        <v/>
      </c>
      <c r="D386" s="32" t="str">
        <f t="shared" si="90"/>
        <v/>
      </c>
      <c r="E386" s="49" t="str">
        <f t="shared" si="92"/>
        <v/>
      </c>
      <c r="F386" s="49" t="str">
        <f t="shared" si="92"/>
        <v/>
      </c>
      <c r="G386" s="49" t="str">
        <f t="shared" si="92"/>
        <v/>
      </c>
      <c r="AF386" s="13"/>
      <c r="AG386" s="14"/>
    </row>
    <row r="387" spans="1:33" hidden="1" x14ac:dyDescent="0.25">
      <c r="A387" s="3">
        <v>178</v>
      </c>
      <c r="B387" s="61"/>
      <c r="C387" s="31" t="str">
        <f t="shared" si="93"/>
        <v/>
      </c>
      <c r="D387" s="32" t="str">
        <f t="shared" si="90"/>
        <v/>
      </c>
      <c r="E387" s="49" t="str">
        <f t="shared" si="92"/>
        <v/>
      </c>
      <c r="F387" s="49" t="str">
        <f t="shared" si="92"/>
        <v/>
      </c>
      <c r="G387" s="49" t="str">
        <f t="shared" si="92"/>
        <v/>
      </c>
      <c r="AF387" s="13"/>
      <c r="AG387" s="14"/>
    </row>
    <row r="388" spans="1:33" hidden="1" x14ac:dyDescent="0.25">
      <c r="A388" s="3">
        <v>179</v>
      </c>
      <c r="B388" s="61"/>
      <c r="C388" s="31" t="str">
        <f t="shared" si="93"/>
        <v/>
      </c>
      <c r="D388" s="32" t="str">
        <f t="shared" si="90"/>
        <v/>
      </c>
      <c r="E388" s="49" t="str">
        <f t="shared" si="92"/>
        <v/>
      </c>
      <c r="F388" s="49" t="str">
        <f t="shared" si="92"/>
        <v/>
      </c>
      <c r="G388" s="49" t="str">
        <f t="shared" si="92"/>
        <v/>
      </c>
      <c r="AF388" s="13"/>
      <c r="AG388" s="14"/>
    </row>
    <row r="389" spans="1:33" hidden="1" x14ac:dyDescent="0.25">
      <c r="A389" s="3">
        <v>180</v>
      </c>
      <c r="B389" s="61"/>
      <c r="C389" s="31" t="str">
        <f t="shared" si="93"/>
        <v/>
      </c>
      <c r="D389" s="32" t="str">
        <f t="shared" si="90"/>
        <v/>
      </c>
      <c r="E389" s="49" t="str">
        <f t="shared" si="92"/>
        <v/>
      </c>
      <c r="F389" s="49" t="str">
        <f t="shared" si="92"/>
        <v/>
      </c>
      <c r="G389" s="49" t="str">
        <f t="shared" si="92"/>
        <v/>
      </c>
      <c r="AF389" s="13"/>
      <c r="AG389" s="14"/>
    </row>
    <row r="390" spans="1:33" hidden="1" x14ac:dyDescent="0.25">
      <c r="A390" s="3">
        <v>181</v>
      </c>
      <c r="B390" s="61"/>
      <c r="C390" s="31" t="str">
        <f t="shared" si="93"/>
        <v/>
      </c>
      <c r="D390" s="32" t="str">
        <f t="shared" si="90"/>
        <v/>
      </c>
      <c r="E390" s="49" t="str">
        <f t="shared" si="92"/>
        <v/>
      </c>
      <c r="F390" s="49" t="str">
        <f t="shared" si="92"/>
        <v/>
      </c>
      <c r="G390" s="49" t="str">
        <f t="shared" si="92"/>
        <v/>
      </c>
      <c r="AF390" s="13"/>
      <c r="AG390" s="14"/>
    </row>
    <row r="391" spans="1:33" hidden="1" x14ac:dyDescent="0.25">
      <c r="A391" s="3">
        <v>182</v>
      </c>
      <c r="B391" s="61"/>
      <c r="C391" s="31" t="str">
        <f t="shared" si="93"/>
        <v/>
      </c>
      <c r="D391" s="32" t="str">
        <f t="shared" si="90"/>
        <v/>
      </c>
      <c r="E391" s="49" t="str">
        <f t="shared" si="92"/>
        <v/>
      </c>
      <c r="F391" s="49" t="str">
        <f t="shared" si="92"/>
        <v/>
      </c>
      <c r="G391" s="49" t="str">
        <f t="shared" si="92"/>
        <v/>
      </c>
      <c r="AF391" s="13"/>
      <c r="AG391" s="14"/>
    </row>
    <row r="392" spans="1:33" hidden="1" x14ac:dyDescent="0.25">
      <c r="A392" s="3">
        <v>183</v>
      </c>
      <c r="B392" s="61"/>
      <c r="C392" s="31" t="str">
        <f t="shared" si="93"/>
        <v/>
      </c>
      <c r="D392" s="32" t="str">
        <f t="shared" si="90"/>
        <v/>
      </c>
      <c r="E392" s="49" t="str">
        <f t="shared" si="92"/>
        <v/>
      </c>
      <c r="F392" s="49" t="str">
        <f t="shared" si="92"/>
        <v/>
      </c>
      <c r="G392" s="49" t="str">
        <f t="shared" si="92"/>
        <v/>
      </c>
      <c r="AF392" s="13"/>
      <c r="AG392" s="14"/>
    </row>
    <row r="393" spans="1:33" hidden="1" x14ac:dyDescent="0.25">
      <c r="A393" s="3">
        <v>184</v>
      </c>
      <c r="B393" s="61"/>
      <c r="C393" s="31" t="str">
        <f t="shared" si="93"/>
        <v/>
      </c>
      <c r="D393" s="32" t="str">
        <f t="shared" si="90"/>
        <v/>
      </c>
      <c r="E393" s="49" t="str">
        <f t="shared" si="92"/>
        <v/>
      </c>
      <c r="F393" s="49" t="str">
        <f t="shared" si="92"/>
        <v/>
      </c>
      <c r="G393" s="49" t="str">
        <f t="shared" si="92"/>
        <v/>
      </c>
      <c r="AF393" s="13"/>
      <c r="AG393" s="14"/>
    </row>
    <row r="394" spans="1:33" hidden="1" x14ac:dyDescent="0.25">
      <c r="A394" s="3">
        <v>185</v>
      </c>
      <c r="B394" s="61"/>
      <c r="C394" s="31" t="str">
        <f t="shared" si="93"/>
        <v/>
      </c>
      <c r="D394" s="32" t="str">
        <f t="shared" si="90"/>
        <v/>
      </c>
      <c r="E394" s="49" t="str">
        <f t="shared" si="92"/>
        <v/>
      </c>
      <c r="F394" s="49" t="str">
        <f t="shared" si="92"/>
        <v/>
      </c>
      <c r="G394" s="49" t="str">
        <f t="shared" si="92"/>
        <v/>
      </c>
      <c r="AF394" s="13"/>
      <c r="AG394" s="14"/>
    </row>
    <row r="395" spans="1:33" hidden="1" x14ac:dyDescent="0.25">
      <c r="A395" s="3">
        <v>186</v>
      </c>
      <c r="B395" s="61"/>
      <c r="C395" s="31" t="str">
        <f t="shared" si="93"/>
        <v/>
      </c>
      <c r="D395" s="32" t="str">
        <f t="shared" si="90"/>
        <v/>
      </c>
      <c r="E395" s="49" t="str">
        <f t="shared" ref="E395:G411" si="94">IF(E$210="","",HLOOKUP(E$210,$B$3:$AG$204,$A395,0))</f>
        <v/>
      </c>
      <c r="F395" s="49" t="str">
        <f t="shared" si="94"/>
        <v/>
      </c>
      <c r="G395" s="49" t="str">
        <f t="shared" si="94"/>
        <v/>
      </c>
      <c r="AF395" s="13"/>
      <c r="AG395" s="14"/>
    </row>
    <row r="396" spans="1:33" hidden="1" x14ac:dyDescent="0.25">
      <c r="A396" s="3">
        <v>187</v>
      </c>
      <c r="B396" s="61"/>
      <c r="C396" s="31" t="str">
        <f t="shared" si="93"/>
        <v/>
      </c>
      <c r="D396" s="32" t="str">
        <f t="shared" si="90"/>
        <v/>
      </c>
      <c r="E396" s="49" t="str">
        <f t="shared" si="94"/>
        <v/>
      </c>
      <c r="F396" s="49" t="str">
        <f t="shared" si="94"/>
        <v/>
      </c>
      <c r="G396" s="49" t="str">
        <f t="shared" si="94"/>
        <v/>
      </c>
      <c r="AF396" s="13"/>
      <c r="AG396" s="14"/>
    </row>
    <row r="397" spans="1:33" hidden="1" x14ac:dyDescent="0.25">
      <c r="A397" s="3">
        <v>188</v>
      </c>
      <c r="B397" s="61"/>
      <c r="C397" s="31" t="str">
        <f t="shared" si="93"/>
        <v/>
      </c>
      <c r="D397" s="32" t="str">
        <f t="shared" si="90"/>
        <v/>
      </c>
      <c r="E397" s="49" t="str">
        <f t="shared" si="94"/>
        <v/>
      </c>
      <c r="F397" s="49" t="str">
        <f t="shared" si="94"/>
        <v/>
      </c>
      <c r="G397" s="49" t="str">
        <f t="shared" si="94"/>
        <v/>
      </c>
      <c r="AF397" s="13"/>
      <c r="AG397" s="14"/>
    </row>
    <row r="398" spans="1:33" hidden="1" x14ac:dyDescent="0.25">
      <c r="A398" s="3">
        <v>189</v>
      </c>
      <c r="B398" s="61"/>
      <c r="C398" s="31" t="str">
        <f t="shared" si="93"/>
        <v/>
      </c>
      <c r="D398" s="32" t="str">
        <f t="shared" si="90"/>
        <v/>
      </c>
      <c r="E398" s="49" t="str">
        <f t="shared" si="94"/>
        <v/>
      </c>
      <c r="F398" s="49" t="str">
        <f t="shared" si="94"/>
        <v/>
      </c>
      <c r="G398" s="49" t="str">
        <f t="shared" si="94"/>
        <v/>
      </c>
      <c r="AF398" s="13"/>
      <c r="AG398" s="14"/>
    </row>
    <row r="399" spans="1:33" hidden="1" x14ac:dyDescent="0.25">
      <c r="A399" s="3">
        <v>190</v>
      </c>
      <c r="B399" s="61"/>
      <c r="C399" s="31" t="str">
        <f t="shared" si="93"/>
        <v/>
      </c>
      <c r="D399" s="32" t="str">
        <f t="shared" si="90"/>
        <v/>
      </c>
      <c r="E399" s="49" t="str">
        <f t="shared" si="94"/>
        <v/>
      </c>
      <c r="F399" s="49" t="str">
        <f t="shared" si="94"/>
        <v/>
      </c>
      <c r="G399" s="49" t="str">
        <f t="shared" si="94"/>
        <v/>
      </c>
      <c r="AF399" s="13"/>
      <c r="AG399" s="14"/>
    </row>
    <row r="400" spans="1:33" hidden="1" x14ac:dyDescent="0.25">
      <c r="A400" s="3">
        <v>191</v>
      </c>
      <c r="B400" s="61"/>
      <c r="C400" s="31" t="str">
        <f t="shared" si="93"/>
        <v/>
      </c>
      <c r="D400" s="32" t="str">
        <f t="shared" si="90"/>
        <v/>
      </c>
      <c r="E400" s="49" t="str">
        <f t="shared" si="94"/>
        <v/>
      </c>
      <c r="F400" s="49" t="str">
        <f t="shared" si="94"/>
        <v/>
      </c>
      <c r="G400" s="49" t="str">
        <f t="shared" si="94"/>
        <v/>
      </c>
      <c r="AF400" s="13"/>
      <c r="AG400" s="14"/>
    </row>
    <row r="401" spans="1:33" hidden="1" x14ac:dyDescent="0.25">
      <c r="A401" s="3">
        <v>192</v>
      </c>
      <c r="B401" s="61"/>
      <c r="C401" s="31" t="str">
        <f t="shared" si="93"/>
        <v/>
      </c>
      <c r="D401" s="32" t="str">
        <f t="shared" si="90"/>
        <v/>
      </c>
      <c r="E401" s="49" t="str">
        <f t="shared" si="94"/>
        <v/>
      </c>
      <c r="F401" s="49" t="str">
        <f t="shared" si="94"/>
        <v/>
      </c>
      <c r="G401" s="49" t="str">
        <f t="shared" si="94"/>
        <v/>
      </c>
      <c r="AF401" s="13"/>
      <c r="AG401" s="14"/>
    </row>
    <row r="402" spans="1:33" hidden="1" x14ac:dyDescent="0.25">
      <c r="A402" s="3">
        <v>193</v>
      </c>
      <c r="B402" s="61"/>
      <c r="C402" s="31" t="str">
        <f t="shared" si="93"/>
        <v/>
      </c>
      <c r="D402" s="32" t="str">
        <f t="shared" si="90"/>
        <v/>
      </c>
      <c r="E402" s="49" t="str">
        <f t="shared" si="94"/>
        <v/>
      </c>
      <c r="F402" s="49" t="str">
        <f t="shared" si="94"/>
        <v/>
      </c>
      <c r="G402" s="49" t="str">
        <f t="shared" si="94"/>
        <v/>
      </c>
      <c r="AF402" s="13"/>
      <c r="AG402" s="14"/>
    </row>
    <row r="403" spans="1:33" hidden="1" x14ac:dyDescent="0.25">
      <c r="A403" s="3">
        <v>194</v>
      </c>
      <c r="B403" s="61"/>
      <c r="C403" s="31" t="str">
        <f t="shared" si="93"/>
        <v/>
      </c>
      <c r="D403" s="32" t="str">
        <f t="shared" si="90"/>
        <v/>
      </c>
      <c r="E403" s="49" t="str">
        <f t="shared" si="94"/>
        <v/>
      </c>
      <c r="F403" s="49" t="str">
        <f t="shared" si="94"/>
        <v/>
      </c>
      <c r="G403" s="49" t="str">
        <f t="shared" si="94"/>
        <v/>
      </c>
      <c r="AF403" s="13"/>
      <c r="AG403" s="14"/>
    </row>
    <row r="404" spans="1:33" hidden="1" x14ac:dyDescent="0.25">
      <c r="A404" s="3">
        <v>195</v>
      </c>
      <c r="B404" s="61"/>
      <c r="C404" s="31" t="str">
        <f t="shared" si="93"/>
        <v/>
      </c>
      <c r="D404" s="32" t="str">
        <f t="shared" si="90"/>
        <v/>
      </c>
      <c r="E404" s="49" t="str">
        <f t="shared" si="94"/>
        <v/>
      </c>
      <c r="F404" s="49" t="str">
        <f t="shared" si="94"/>
        <v/>
      </c>
      <c r="G404" s="49" t="str">
        <f t="shared" si="94"/>
        <v/>
      </c>
      <c r="AF404" s="13"/>
      <c r="AG404" s="14"/>
    </row>
    <row r="405" spans="1:33" hidden="1" x14ac:dyDescent="0.25">
      <c r="A405" s="3">
        <v>196</v>
      </c>
      <c r="B405" s="61"/>
      <c r="C405" s="31" t="str">
        <f t="shared" si="93"/>
        <v/>
      </c>
      <c r="D405" s="32" t="str">
        <f t="shared" ref="D405:D411" si="95">IF(E$210="","",HLOOKUP(D$210,$B$3:$AG$204,$A405,0))</f>
        <v/>
      </c>
      <c r="E405" s="49" t="str">
        <f t="shared" si="94"/>
        <v/>
      </c>
      <c r="F405" s="49" t="str">
        <f t="shared" si="94"/>
        <v/>
      </c>
      <c r="G405" s="49" t="str">
        <f t="shared" si="94"/>
        <v/>
      </c>
      <c r="AF405" s="13"/>
      <c r="AG405" s="14"/>
    </row>
    <row r="406" spans="1:33" hidden="1" x14ac:dyDescent="0.25">
      <c r="A406" s="3">
        <v>197</v>
      </c>
      <c r="B406" s="61"/>
      <c r="C406" s="31" t="str">
        <f t="shared" ref="C406:C408" si="96">IF(E$210="","",HLOOKUP(C$210,$B$3:$AG$204,$A406,0))</f>
        <v/>
      </c>
      <c r="D406" s="32" t="str">
        <f t="shared" si="95"/>
        <v/>
      </c>
      <c r="E406" s="49" t="str">
        <f t="shared" si="94"/>
        <v/>
      </c>
      <c r="F406" s="49" t="str">
        <f t="shared" si="94"/>
        <v/>
      </c>
      <c r="G406" s="49" t="str">
        <f t="shared" si="94"/>
        <v/>
      </c>
      <c r="AF406" s="13"/>
      <c r="AG406" s="14"/>
    </row>
    <row r="407" spans="1:33" hidden="1" x14ac:dyDescent="0.25">
      <c r="A407" s="3">
        <v>198</v>
      </c>
      <c r="B407" s="61"/>
      <c r="C407" s="31" t="str">
        <f t="shared" si="96"/>
        <v/>
      </c>
      <c r="D407" s="32" t="str">
        <f t="shared" si="95"/>
        <v/>
      </c>
      <c r="E407" s="49" t="str">
        <f t="shared" si="94"/>
        <v/>
      </c>
      <c r="F407" s="49" t="str">
        <f t="shared" si="94"/>
        <v/>
      </c>
      <c r="G407" s="49" t="str">
        <f t="shared" si="94"/>
        <v/>
      </c>
      <c r="AF407" s="13"/>
      <c r="AG407" s="14"/>
    </row>
    <row r="408" spans="1:33" hidden="1" x14ac:dyDescent="0.25">
      <c r="A408" s="3">
        <v>199</v>
      </c>
      <c r="B408" s="61"/>
      <c r="C408" s="31" t="str">
        <f t="shared" si="96"/>
        <v/>
      </c>
      <c r="D408" s="32" t="str">
        <f t="shared" si="95"/>
        <v/>
      </c>
      <c r="E408" s="49" t="str">
        <f t="shared" si="94"/>
        <v/>
      </c>
      <c r="F408" s="49" t="str">
        <f t="shared" si="94"/>
        <v/>
      </c>
      <c r="G408" s="49" t="str">
        <f t="shared" si="94"/>
        <v/>
      </c>
      <c r="AF408" s="13"/>
      <c r="AG408" s="14"/>
    </row>
    <row r="409" spans="1:33" hidden="1" x14ac:dyDescent="0.25">
      <c r="A409" s="3">
        <v>200</v>
      </c>
      <c r="B409" s="61"/>
      <c r="C409" s="31" t="str">
        <f t="shared" ref="C409:C410" si="97">IF(E$210="","",HLOOKUP(C$210,$B$3:$AG$204,$A409,0))</f>
        <v/>
      </c>
      <c r="D409" s="32" t="str">
        <f t="shared" si="95"/>
        <v/>
      </c>
      <c r="E409" s="49" t="str">
        <f t="shared" si="94"/>
        <v/>
      </c>
      <c r="F409" s="49" t="str">
        <f t="shared" si="94"/>
        <v/>
      </c>
      <c r="G409" s="49" t="str">
        <f t="shared" si="94"/>
        <v/>
      </c>
      <c r="AF409" s="13"/>
      <c r="AG409" s="14"/>
    </row>
    <row r="410" spans="1:33" hidden="1" x14ac:dyDescent="0.25">
      <c r="A410" s="3">
        <v>201</v>
      </c>
      <c r="B410" s="61"/>
      <c r="C410" s="31" t="str">
        <f t="shared" si="97"/>
        <v/>
      </c>
      <c r="D410" s="32" t="str">
        <f t="shared" si="95"/>
        <v/>
      </c>
      <c r="E410" s="49" t="str">
        <f t="shared" si="94"/>
        <v/>
      </c>
      <c r="F410" s="49" t="str">
        <f t="shared" si="94"/>
        <v/>
      </c>
      <c r="G410" s="49" t="str">
        <f t="shared" si="94"/>
        <v/>
      </c>
      <c r="AF410" s="13"/>
      <c r="AG410" s="14"/>
    </row>
    <row r="411" spans="1:33" hidden="1" x14ac:dyDescent="0.25">
      <c r="A411" s="3">
        <v>202</v>
      </c>
      <c r="B411" s="61"/>
      <c r="C411" s="31" t="str">
        <f t="shared" ref="C411" si="98">IF(E$210="","",HLOOKUP(C$210,$B$3:$AG$204,$A411,0))</f>
        <v/>
      </c>
      <c r="D411" s="32" t="str">
        <f t="shared" si="95"/>
        <v/>
      </c>
      <c r="E411" s="49" t="str">
        <f t="shared" si="94"/>
        <v/>
      </c>
      <c r="F411" s="49" t="str">
        <f t="shared" si="94"/>
        <v/>
      </c>
      <c r="G411" s="49" t="str">
        <f t="shared" si="94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AF413" s="13"/>
      <c r="AG413" s="14"/>
    </row>
    <row r="414" spans="1:33" x14ac:dyDescent="0.25">
      <c r="AF414" s="13"/>
      <c r="AG414" s="14"/>
    </row>
    <row r="415" spans="1:33" x14ac:dyDescent="0.25">
      <c r="AF415" s="13"/>
      <c r="AG415" s="14"/>
    </row>
    <row r="416" spans="1:33" x14ac:dyDescent="0.25">
      <c r="AF416" s="13"/>
      <c r="AG416" s="14"/>
    </row>
    <row r="417" spans="32:33" x14ac:dyDescent="0.25">
      <c r="AF417" s="13"/>
      <c r="AG417" s="14"/>
    </row>
    <row r="418" spans="32:33" x14ac:dyDescent="0.25">
      <c r="AF418" s="13"/>
      <c r="AG418" s="14"/>
    </row>
    <row r="419" spans="32:33" x14ac:dyDescent="0.25">
      <c r="AF419" s="13"/>
      <c r="AG419" s="14"/>
    </row>
    <row r="420" spans="32:33" x14ac:dyDescent="0.25">
      <c r="AF420" s="13"/>
      <c r="AG420" s="14"/>
    </row>
    <row r="421" spans="32:33" x14ac:dyDescent="0.25">
      <c r="AF421" s="13"/>
      <c r="AG421" s="14"/>
    </row>
    <row r="422" spans="32:33" x14ac:dyDescent="0.25">
      <c r="AF422" s="13"/>
      <c r="AG422" s="14"/>
    </row>
    <row r="423" spans="32:33" x14ac:dyDescent="0.25">
      <c r="AF423" s="13"/>
      <c r="AG423" s="14"/>
    </row>
    <row r="424" spans="32:33" x14ac:dyDescent="0.25">
      <c r="AF424" s="13"/>
      <c r="AG424" s="14"/>
    </row>
    <row r="425" spans="32:33" x14ac:dyDescent="0.25">
      <c r="AF425" s="13"/>
      <c r="AG425" s="14"/>
    </row>
    <row r="426" spans="32:33" x14ac:dyDescent="0.25">
      <c r="AF426" s="13"/>
      <c r="AG426" s="14"/>
    </row>
    <row r="427" spans="32:33" x14ac:dyDescent="0.25">
      <c r="AF427" s="13"/>
      <c r="AG427" s="14"/>
    </row>
    <row r="428" spans="32:33" x14ac:dyDescent="0.25">
      <c r="AF428" s="13"/>
      <c r="AG428" s="14"/>
    </row>
    <row r="429" spans="32:33" x14ac:dyDescent="0.25">
      <c r="AF429" s="13"/>
      <c r="AG429" s="14"/>
    </row>
    <row r="430" spans="32:33" x14ac:dyDescent="0.25">
      <c r="AF430" s="13"/>
      <c r="AG430" s="14"/>
    </row>
    <row r="431" spans="32:33" x14ac:dyDescent="0.25">
      <c r="AF431" s="13"/>
      <c r="AG431" s="14"/>
    </row>
    <row r="432" spans="32:33" x14ac:dyDescent="0.25">
      <c r="AF432" s="13"/>
      <c r="AG432" s="14"/>
    </row>
    <row r="433" spans="32:33" x14ac:dyDescent="0.25">
      <c r="AF433" s="13"/>
      <c r="AG433" s="14"/>
    </row>
    <row r="434" spans="32:33" x14ac:dyDescent="0.25">
      <c r="AF434" s="13"/>
      <c r="AG434" s="14"/>
    </row>
    <row r="435" spans="32:33" x14ac:dyDescent="0.25">
      <c r="AF435" s="13"/>
      <c r="AG435" s="14"/>
    </row>
    <row r="436" spans="32:33" x14ac:dyDescent="0.25">
      <c r="AF436" s="13"/>
      <c r="AG436" s="14"/>
    </row>
    <row r="437" spans="32:33" x14ac:dyDescent="0.25">
      <c r="AF437" s="13"/>
      <c r="AG437" s="14"/>
    </row>
    <row r="438" spans="32:33" x14ac:dyDescent="0.25">
      <c r="AF438" s="13"/>
      <c r="AG438" s="14"/>
    </row>
    <row r="439" spans="32:33" x14ac:dyDescent="0.25">
      <c r="AF439" s="13"/>
      <c r="AG439" s="14"/>
    </row>
    <row r="440" spans="32:33" x14ac:dyDescent="0.25">
      <c r="AF440" s="13"/>
      <c r="AG440" s="14"/>
    </row>
    <row r="441" spans="32:33" x14ac:dyDescent="0.25">
      <c r="AF441" s="13"/>
      <c r="AG441" s="14"/>
    </row>
    <row r="442" spans="32:33" x14ac:dyDescent="0.25">
      <c r="AF442" s="13"/>
      <c r="AG442" s="14"/>
    </row>
    <row r="443" spans="32:33" x14ac:dyDescent="0.25">
      <c r="AF443" s="13"/>
      <c r="AG443" s="14"/>
    </row>
    <row r="444" spans="32:33" x14ac:dyDescent="0.25">
      <c r="AF444" s="13"/>
      <c r="AG444" s="14"/>
    </row>
    <row r="445" spans="32:33" x14ac:dyDescent="0.25">
      <c r="AF445" s="13"/>
      <c r="AG445" s="14"/>
    </row>
    <row r="446" spans="32:33" x14ac:dyDescent="0.25">
      <c r="AF446" s="13"/>
      <c r="AG446" s="14"/>
    </row>
    <row r="447" spans="32:33" x14ac:dyDescent="0.25">
      <c r="AF447" s="13"/>
      <c r="AG447" s="14"/>
    </row>
    <row r="448" spans="32:33" x14ac:dyDescent="0.25">
      <c r="AF448" s="13"/>
      <c r="AG448" s="14"/>
    </row>
    <row r="449" spans="32:33" x14ac:dyDescent="0.25">
      <c r="AF449" s="13"/>
      <c r="AG449" s="14"/>
    </row>
    <row r="450" spans="32:33" x14ac:dyDescent="0.25">
      <c r="AF450" s="13"/>
      <c r="AG450" s="14"/>
    </row>
    <row r="451" spans="32:33" x14ac:dyDescent="0.25">
      <c r="AF451" s="13"/>
      <c r="AG451" s="14"/>
    </row>
    <row r="452" spans="32:33" x14ac:dyDescent="0.25">
      <c r="AF452" s="13"/>
      <c r="AG452" s="14"/>
    </row>
    <row r="453" spans="32:33" x14ac:dyDescent="0.25">
      <c r="AF453" s="13"/>
      <c r="AG453" s="14"/>
    </row>
    <row r="454" spans="32:33" x14ac:dyDescent="0.25">
      <c r="AF454" s="13"/>
      <c r="AG454" s="14"/>
    </row>
    <row r="455" spans="32:33" x14ac:dyDescent="0.25">
      <c r="AF455" s="13"/>
      <c r="AG455" s="14"/>
    </row>
    <row r="456" spans="32:33" x14ac:dyDescent="0.25">
      <c r="AF456" s="13"/>
      <c r="AG456" s="14"/>
    </row>
    <row r="457" spans="32:33" x14ac:dyDescent="0.25">
      <c r="AF457" s="13"/>
      <c r="AG457" s="14"/>
    </row>
    <row r="458" spans="32:33" x14ac:dyDescent="0.25">
      <c r="AF458" s="13"/>
      <c r="AG458" s="14"/>
    </row>
    <row r="459" spans="32:33" x14ac:dyDescent="0.25">
      <c r="AF459" s="13"/>
      <c r="AG459" s="14"/>
    </row>
    <row r="460" spans="32:33" x14ac:dyDescent="0.25">
      <c r="AF460" s="13"/>
      <c r="AG460" s="14"/>
    </row>
    <row r="461" spans="32:33" x14ac:dyDescent="0.25">
      <c r="AF461" s="13"/>
      <c r="AG461" s="14"/>
    </row>
    <row r="462" spans="32:33" x14ac:dyDescent="0.25">
      <c r="AF462" s="13"/>
      <c r="AG462" s="14"/>
    </row>
    <row r="463" spans="32:33" x14ac:dyDescent="0.25">
      <c r="AF463" s="13"/>
      <c r="AG463" s="14"/>
    </row>
    <row r="464" spans="32:33" x14ac:dyDescent="0.25">
      <c r="AF464" s="13"/>
      <c r="AG464" s="14"/>
    </row>
    <row r="465" spans="32:33" x14ac:dyDescent="0.25">
      <c r="AF465" s="13"/>
      <c r="AG465" s="14"/>
    </row>
    <row r="466" spans="32:33" x14ac:dyDescent="0.25">
      <c r="AF466" s="13"/>
      <c r="AG466" s="14"/>
    </row>
    <row r="467" spans="32:33" x14ac:dyDescent="0.25">
      <c r="AF467" s="13"/>
      <c r="AG467" s="14"/>
    </row>
    <row r="468" spans="32:33" x14ac:dyDescent="0.25">
      <c r="AF468" s="13"/>
      <c r="AG468" s="14"/>
    </row>
    <row r="469" spans="32:33" x14ac:dyDescent="0.25">
      <c r="AF469" s="13"/>
      <c r="AG469" s="14"/>
    </row>
    <row r="470" spans="32:33" x14ac:dyDescent="0.25">
      <c r="AF470" s="13"/>
      <c r="AG470" s="14"/>
    </row>
    <row r="471" spans="32:33" x14ac:dyDescent="0.25">
      <c r="AF471" s="13"/>
      <c r="AG471" s="14"/>
    </row>
    <row r="472" spans="32:33" x14ac:dyDescent="0.25">
      <c r="AF472" s="13"/>
      <c r="AG472" s="14"/>
    </row>
    <row r="473" spans="32:33" x14ac:dyDescent="0.25">
      <c r="AF473" s="13"/>
      <c r="AG473" s="14"/>
    </row>
    <row r="474" spans="32:33" x14ac:dyDescent="0.25">
      <c r="AF474" s="13"/>
      <c r="AG474" s="14"/>
    </row>
    <row r="475" spans="32:33" x14ac:dyDescent="0.25">
      <c r="AF475" s="13"/>
      <c r="AG475" s="14"/>
    </row>
    <row r="476" spans="32:33" x14ac:dyDescent="0.25">
      <c r="AF476" s="13"/>
      <c r="AG476" s="14"/>
    </row>
    <row r="477" spans="32:33" x14ac:dyDescent="0.25">
      <c r="AF477" s="13"/>
      <c r="AG477" s="14"/>
    </row>
    <row r="478" spans="32:33" x14ac:dyDescent="0.25">
      <c r="AF478" s="13"/>
      <c r="AG478" s="14"/>
    </row>
    <row r="479" spans="32:33" x14ac:dyDescent="0.25">
      <c r="AF479" s="13"/>
      <c r="AG479" s="14"/>
    </row>
    <row r="480" spans="32:33" x14ac:dyDescent="0.25">
      <c r="AF480" s="13"/>
      <c r="AG480" s="14"/>
    </row>
    <row r="481" spans="32:33" x14ac:dyDescent="0.25">
      <c r="AF481" s="13"/>
      <c r="AG481" s="14"/>
    </row>
    <row r="482" spans="32:33" x14ac:dyDescent="0.25">
      <c r="AF482" s="13"/>
      <c r="AG482" s="14"/>
    </row>
    <row r="483" spans="32:33" x14ac:dyDescent="0.25">
      <c r="AF483" s="13"/>
      <c r="AG483" s="14"/>
    </row>
    <row r="484" spans="32:33" x14ac:dyDescent="0.25">
      <c r="AF484" s="13"/>
      <c r="AG484" s="14"/>
    </row>
    <row r="485" spans="32:33" x14ac:dyDescent="0.25">
      <c r="AF485" s="13"/>
      <c r="AG485" s="14"/>
    </row>
    <row r="486" spans="32:33" x14ac:dyDescent="0.25">
      <c r="AF486" s="13"/>
      <c r="AG486" s="14"/>
    </row>
    <row r="487" spans="32:33" x14ac:dyDescent="0.25">
      <c r="AF487" s="13"/>
      <c r="AG487" s="14"/>
    </row>
    <row r="488" spans="32:33" x14ac:dyDescent="0.25">
      <c r="AF488" s="13"/>
      <c r="AG488" s="14"/>
    </row>
    <row r="489" spans="32:33" x14ac:dyDescent="0.25">
      <c r="AF489" s="13"/>
      <c r="AG489" s="14"/>
    </row>
    <row r="490" spans="32:33" x14ac:dyDescent="0.25">
      <c r="AF490" s="13"/>
      <c r="AG490" s="14"/>
    </row>
    <row r="491" spans="32:33" x14ac:dyDescent="0.25">
      <c r="AF491" s="13"/>
      <c r="AG491" s="14"/>
    </row>
    <row r="492" spans="32:33" x14ac:dyDescent="0.25">
      <c r="AF492" s="13"/>
      <c r="AG492" s="14"/>
    </row>
    <row r="493" spans="32:33" x14ac:dyDescent="0.25">
      <c r="AF493" s="13"/>
      <c r="AG493" s="14"/>
    </row>
    <row r="494" spans="32:33" x14ac:dyDescent="0.25">
      <c r="AF494" s="13"/>
      <c r="AG494" s="14"/>
    </row>
    <row r="495" spans="32:33" x14ac:dyDescent="0.25">
      <c r="AF495" s="13"/>
      <c r="AG495" s="14"/>
    </row>
    <row r="496" spans="32:33" x14ac:dyDescent="0.25">
      <c r="AF496" s="13"/>
      <c r="AG496" s="14"/>
    </row>
    <row r="497" spans="32:33" x14ac:dyDescent="0.25">
      <c r="AF497" s="13"/>
      <c r="AG497" s="14"/>
    </row>
    <row r="498" spans="32:33" x14ac:dyDescent="0.25">
      <c r="AF498" s="13"/>
      <c r="AG498" s="14"/>
    </row>
    <row r="499" spans="32:33" x14ac:dyDescent="0.25">
      <c r="AF499" s="13"/>
      <c r="AG499" s="14"/>
    </row>
    <row r="500" spans="32:33" x14ac:dyDescent="0.25">
      <c r="AF500" s="13"/>
      <c r="AG500" s="14"/>
    </row>
    <row r="501" spans="32:33" x14ac:dyDescent="0.25">
      <c r="AF501" s="13"/>
      <c r="AG501" s="14"/>
    </row>
    <row r="502" spans="32:33" x14ac:dyDescent="0.25">
      <c r="AF502" s="13"/>
      <c r="AG502" s="14"/>
    </row>
    <row r="503" spans="32:33" x14ac:dyDescent="0.25">
      <c r="AF503" s="13"/>
      <c r="AG503" s="14"/>
    </row>
    <row r="504" spans="32:33" x14ac:dyDescent="0.25">
      <c r="AF504" s="13"/>
      <c r="AG504" s="14"/>
    </row>
    <row r="505" spans="32:33" x14ac:dyDescent="0.25">
      <c r="AF505" s="13"/>
      <c r="AG505" s="14"/>
    </row>
    <row r="506" spans="32:33" x14ac:dyDescent="0.25">
      <c r="AF506" s="13"/>
      <c r="AG506" s="14"/>
    </row>
    <row r="507" spans="32:33" x14ac:dyDescent="0.25">
      <c r="AF507" s="13"/>
      <c r="AG507" s="14"/>
    </row>
    <row r="508" spans="32:33" x14ac:dyDescent="0.25">
      <c r="AF508" s="13"/>
      <c r="AG508" s="14"/>
    </row>
    <row r="509" spans="32:33" x14ac:dyDescent="0.25">
      <c r="AF509" s="13"/>
      <c r="AG509" s="14"/>
    </row>
    <row r="510" spans="32:33" x14ac:dyDescent="0.25">
      <c r="AF510" s="13"/>
      <c r="AG510" s="14"/>
    </row>
    <row r="511" spans="32:33" x14ac:dyDescent="0.25">
      <c r="AF511" s="13"/>
      <c r="AG511" s="14"/>
    </row>
    <row r="512" spans="32:33" x14ac:dyDescent="0.25">
      <c r="AF512" s="13"/>
      <c r="AG512" s="14"/>
    </row>
    <row r="513" spans="32:33" x14ac:dyDescent="0.25">
      <c r="AF513" s="13"/>
      <c r="AG513" s="14"/>
    </row>
    <row r="514" spans="32:33" x14ac:dyDescent="0.25">
      <c r="AF514" s="13"/>
      <c r="AG514" s="14"/>
    </row>
    <row r="515" spans="32:33" x14ac:dyDescent="0.25">
      <c r="AF515" s="13"/>
      <c r="AG515" s="14"/>
    </row>
    <row r="516" spans="32:33" x14ac:dyDescent="0.25">
      <c r="AF516" s="13"/>
      <c r="AG516" s="14"/>
    </row>
    <row r="517" spans="32:33" x14ac:dyDescent="0.25">
      <c r="AF517" s="13"/>
      <c r="AG517" s="14"/>
    </row>
    <row r="518" spans="32:33" x14ac:dyDescent="0.25">
      <c r="AF518" s="13"/>
      <c r="AG518" s="14"/>
    </row>
    <row r="519" spans="32:33" x14ac:dyDescent="0.25">
      <c r="AF519" s="13"/>
      <c r="AG519" s="14"/>
    </row>
    <row r="520" spans="32:33" x14ac:dyDescent="0.25">
      <c r="AF520" s="13"/>
      <c r="AG520" s="14"/>
    </row>
    <row r="521" spans="32:33" x14ac:dyDescent="0.25">
      <c r="AF521" s="13"/>
      <c r="AG521" s="14"/>
    </row>
    <row r="522" spans="32:33" x14ac:dyDescent="0.25">
      <c r="AF522" s="13"/>
      <c r="AG522" s="14"/>
    </row>
    <row r="523" spans="32:33" x14ac:dyDescent="0.25">
      <c r="AF523" s="13"/>
      <c r="AG523" s="14"/>
    </row>
    <row r="524" spans="32:33" x14ac:dyDescent="0.25">
      <c r="AF524" s="13"/>
      <c r="AG524" s="14"/>
    </row>
    <row r="525" spans="32:33" x14ac:dyDescent="0.25">
      <c r="AF525" s="13"/>
      <c r="AG525" s="14"/>
    </row>
    <row r="526" spans="32:33" x14ac:dyDescent="0.25">
      <c r="AF526" s="13"/>
      <c r="AG526" s="14"/>
    </row>
    <row r="527" spans="32:33" x14ac:dyDescent="0.25">
      <c r="AF527" s="13"/>
      <c r="AG527" s="14"/>
    </row>
    <row r="528" spans="32:33" x14ac:dyDescent="0.25">
      <c r="AF528" s="13"/>
      <c r="AG528" s="14"/>
    </row>
    <row r="529" spans="32:33" x14ac:dyDescent="0.25">
      <c r="AF529" s="13"/>
      <c r="AG529" s="14"/>
    </row>
    <row r="530" spans="32:33" x14ac:dyDescent="0.25">
      <c r="AF530" s="13"/>
      <c r="AG530" s="14"/>
    </row>
    <row r="531" spans="32:33" x14ac:dyDescent="0.25">
      <c r="AF531" s="13"/>
      <c r="AG531" s="14"/>
    </row>
    <row r="532" spans="32:33" x14ac:dyDescent="0.25">
      <c r="AF532" s="13"/>
      <c r="AG532" s="14"/>
    </row>
    <row r="533" spans="32:33" x14ac:dyDescent="0.25">
      <c r="AF533" s="13"/>
      <c r="AG533" s="14"/>
    </row>
    <row r="534" spans="32:33" x14ac:dyDescent="0.25">
      <c r="AF534" s="13"/>
      <c r="AG534" s="14"/>
    </row>
    <row r="535" spans="32:33" x14ac:dyDescent="0.25">
      <c r="AF535" s="13"/>
      <c r="AG535" s="14"/>
    </row>
    <row r="536" spans="32:33" x14ac:dyDescent="0.25">
      <c r="AF536" s="13"/>
      <c r="AG536" s="14"/>
    </row>
    <row r="537" spans="32:33" x14ac:dyDescent="0.25">
      <c r="AF537" s="13"/>
      <c r="AG537" s="14"/>
    </row>
    <row r="538" spans="32:33" x14ac:dyDescent="0.25">
      <c r="AF538" s="13"/>
      <c r="AG538" s="14"/>
    </row>
    <row r="539" spans="32:33" x14ac:dyDescent="0.25">
      <c r="AF539" s="13"/>
      <c r="AG539" s="14"/>
    </row>
    <row r="540" spans="32:33" x14ac:dyDescent="0.25">
      <c r="AF540" s="13"/>
      <c r="AG540" s="14"/>
    </row>
    <row r="541" spans="32:33" x14ac:dyDescent="0.25">
      <c r="AF541" s="13"/>
      <c r="AG541" s="14"/>
    </row>
    <row r="542" spans="32:33" x14ac:dyDescent="0.25">
      <c r="AF542" s="13"/>
      <c r="AG542" s="14"/>
    </row>
    <row r="543" spans="32:33" x14ac:dyDescent="0.25">
      <c r="AF543" s="13"/>
      <c r="AG543" s="14"/>
    </row>
    <row r="544" spans="32:33" x14ac:dyDescent="0.25">
      <c r="AF544" s="13"/>
      <c r="AG544" s="14"/>
    </row>
    <row r="545" spans="32:33" x14ac:dyDescent="0.25">
      <c r="AF545" s="13"/>
      <c r="AG545" s="14"/>
    </row>
    <row r="546" spans="32:33" x14ac:dyDescent="0.25">
      <c r="AF546" s="13"/>
      <c r="AG546" s="14"/>
    </row>
    <row r="547" spans="32:33" x14ac:dyDescent="0.25">
      <c r="AF547" s="13"/>
      <c r="AG547" s="14"/>
    </row>
    <row r="548" spans="32:33" x14ac:dyDescent="0.25">
      <c r="AF548" s="13"/>
      <c r="AG548" s="14"/>
    </row>
    <row r="549" spans="32:33" x14ac:dyDescent="0.25">
      <c r="AF549" s="13"/>
      <c r="AG549" s="14"/>
    </row>
    <row r="550" spans="32:33" x14ac:dyDescent="0.25">
      <c r="AF550" s="13"/>
      <c r="AG550" s="14"/>
    </row>
    <row r="551" spans="32:33" x14ac:dyDescent="0.25">
      <c r="AF551" s="13"/>
      <c r="AG551" s="14"/>
    </row>
    <row r="552" spans="32:33" x14ac:dyDescent="0.25">
      <c r="AF552" s="13"/>
      <c r="AG552" s="14"/>
    </row>
    <row r="553" spans="32:33" x14ac:dyDescent="0.25">
      <c r="AF553" s="13"/>
      <c r="AG553" s="14"/>
    </row>
    <row r="554" spans="32:33" x14ac:dyDescent="0.25">
      <c r="AF554" s="13"/>
      <c r="AG554" s="14"/>
    </row>
    <row r="555" spans="32:33" x14ac:dyDescent="0.25">
      <c r="AF555" s="13"/>
      <c r="AG555" s="14"/>
    </row>
    <row r="556" spans="32:33" x14ac:dyDescent="0.25">
      <c r="AF556" s="13"/>
      <c r="AG556" s="14"/>
    </row>
    <row r="557" spans="32:33" x14ac:dyDescent="0.25">
      <c r="AF557" s="13"/>
      <c r="AG557" s="14"/>
    </row>
    <row r="558" spans="32:33" x14ac:dyDescent="0.25">
      <c r="AF558" s="13"/>
      <c r="AG558" s="14"/>
    </row>
    <row r="559" spans="32:33" x14ac:dyDescent="0.25">
      <c r="AF559" s="13"/>
      <c r="AG559" s="14"/>
    </row>
    <row r="560" spans="32:33" x14ac:dyDescent="0.25">
      <c r="AF560" s="13"/>
      <c r="AG560" s="14"/>
    </row>
    <row r="561" spans="32:33" x14ac:dyDescent="0.25">
      <c r="AF561" s="13"/>
      <c r="AG561" s="14"/>
    </row>
    <row r="562" spans="32:33" x14ac:dyDescent="0.25">
      <c r="AF562" s="13"/>
      <c r="AG562" s="14"/>
    </row>
    <row r="563" spans="32:33" x14ac:dyDescent="0.25">
      <c r="AF563" s="13"/>
      <c r="AG563" s="14"/>
    </row>
    <row r="564" spans="32:33" x14ac:dyDescent="0.25">
      <c r="AF564" s="13"/>
      <c r="AG564" s="14"/>
    </row>
    <row r="565" spans="32:33" x14ac:dyDescent="0.25">
      <c r="AF565" s="13"/>
      <c r="AG565" s="14"/>
    </row>
    <row r="566" spans="32:33" x14ac:dyDescent="0.25">
      <c r="AF566" s="13"/>
      <c r="AG566" s="14"/>
    </row>
    <row r="567" spans="32:33" x14ac:dyDescent="0.25">
      <c r="AF567" s="13"/>
      <c r="AG567" s="14"/>
    </row>
    <row r="568" spans="32:33" x14ac:dyDescent="0.25">
      <c r="AF568" s="13"/>
      <c r="AG568" s="14"/>
    </row>
    <row r="569" spans="32:33" x14ac:dyDescent="0.25">
      <c r="AF569" s="13"/>
      <c r="AG569" s="14"/>
    </row>
    <row r="570" spans="32:33" x14ac:dyDescent="0.25">
      <c r="AF570" s="13"/>
      <c r="AG570" s="14"/>
    </row>
    <row r="571" spans="32:33" x14ac:dyDescent="0.25">
      <c r="AF571" s="13"/>
      <c r="AG571" s="14"/>
    </row>
    <row r="572" spans="32:33" x14ac:dyDescent="0.25">
      <c r="AF572" s="13"/>
      <c r="AG572" s="14"/>
    </row>
    <row r="573" spans="32:33" x14ac:dyDescent="0.25">
      <c r="AF573" s="13"/>
      <c r="AG573" s="14"/>
    </row>
    <row r="574" spans="32:33" x14ac:dyDescent="0.25">
      <c r="AF574" s="13"/>
      <c r="AG574" s="14"/>
    </row>
    <row r="575" spans="32:33" x14ac:dyDescent="0.25">
      <c r="AF575" s="13"/>
      <c r="AG575" s="14"/>
    </row>
    <row r="576" spans="32:33" x14ac:dyDescent="0.25">
      <c r="AF576" s="13"/>
      <c r="AG576" s="14"/>
    </row>
    <row r="577" spans="32:33" x14ac:dyDescent="0.25">
      <c r="AF577" s="13"/>
      <c r="AG577" s="14"/>
    </row>
    <row r="578" spans="32:33" x14ac:dyDescent="0.25">
      <c r="AF578" s="13"/>
      <c r="AG578" s="14"/>
    </row>
    <row r="579" spans="32:33" x14ac:dyDescent="0.25">
      <c r="AF579" s="13"/>
      <c r="AG579" s="14"/>
    </row>
    <row r="580" spans="32:33" x14ac:dyDescent="0.25">
      <c r="AF580" s="13"/>
      <c r="AG580" s="14"/>
    </row>
    <row r="581" spans="32:33" x14ac:dyDescent="0.25">
      <c r="AF581" s="13"/>
      <c r="AG581" s="14"/>
    </row>
    <row r="582" spans="32:33" x14ac:dyDescent="0.25">
      <c r="AF582" s="13"/>
      <c r="AG582" s="14"/>
    </row>
    <row r="583" spans="32:33" x14ac:dyDescent="0.25">
      <c r="AF583" s="13"/>
      <c r="AG583" s="14"/>
    </row>
    <row r="584" spans="32:33" x14ac:dyDescent="0.25">
      <c r="AF584" s="13"/>
      <c r="AG584" s="14"/>
    </row>
    <row r="585" spans="32:33" x14ac:dyDescent="0.25">
      <c r="AF585" s="13"/>
      <c r="AG585" s="14"/>
    </row>
    <row r="586" spans="32:33" x14ac:dyDescent="0.25">
      <c r="AF586" s="13"/>
      <c r="AG586" s="14"/>
    </row>
    <row r="587" spans="32:33" x14ac:dyDescent="0.25">
      <c r="AF587" s="13"/>
      <c r="AG587" s="14"/>
    </row>
    <row r="588" spans="32:33" x14ac:dyDescent="0.25">
      <c r="AF588" s="13"/>
      <c r="AG588" s="14"/>
    </row>
    <row r="589" spans="32:33" x14ac:dyDescent="0.25">
      <c r="AF589" s="13"/>
      <c r="AG589" s="14"/>
    </row>
    <row r="590" spans="32:33" x14ac:dyDescent="0.25">
      <c r="AF590" s="13"/>
      <c r="AG590" s="14"/>
    </row>
    <row r="591" spans="32:33" x14ac:dyDescent="0.25">
      <c r="AF591" s="13"/>
      <c r="AG591" s="14"/>
    </row>
    <row r="592" spans="32:33" x14ac:dyDescent="0.25">
      <c r="AF592" s="13"/>
      <c r="AG592" s="14"/>
    </row>
    <row r="593" spans="32:33" x14ac:dyDescent="0.25">
      <c r="AF593" s="13"/>
      <c r="AG593" s="14"/>
    </row>
    <row r="594" spans="32:33" x14ac:dyDescent="0.25">
      <c r="AF594" s="13"/>
      <c r="AG594" s="14"/>
    </row>
    <row r="595" spans="32:33" x14ac:dyDescent="0.25">
      <c r="AF595" s="13"/>
      <c r="AG595" s="14"/>
    </row>
    <row r="596" spans="32:33" x14ac:dyDescent="0.25">
      <c r="AF596" s="13"/>
      <c r="AG596" s="14"/>
    </row>
    <row r="597" spans="32:33" x14ac:dyDescent="0.25">
      <c r="AF597" s="13"/>
      <c r="AG597" s="14"/>
    </row>
    <row r="598" spans="32:33" x14ac:dyDescent="0.25">
      <c r="AF598" s="13"/>
      <c r="AG598" s="14"/>
    </row>
    <row r="599" spans="32:33" x14ac:dyDescent="0.25">
      <c r="AF599" s="13"/>
      <c r="AG599" s="14"/>
    </row>
    <row r="600" spans="32:33" x14ac:dyDescent="0.25">
      <c r="AF600" s="13"/>
      <c r="AG600" s="14"/>
    </row>
    <row r="601" spans="32:33" x14ac:dyDescent="0.25">
      <c r="AF601" s="13"/>
      <c r="AG601" s="14"/>
    </row>
    <row r="602" spans="32:33" x14ac:dyDescent="0.25">
      <c r="AF602" s="13"/>
      <c r="AG602" s="14"/>
    </row>
    <row r="603" spans="32:33" x14ac:dyDescent="0.25">
      <c r="AF603" s="13"/>
      <c r="AG603" s="14"/>
    </row>
    <row r="604" spans="32:33" x14ac:dyDescent="0.25">
      <c r="AF604" s="13"/>
      <c r="AG604" s="14"/>
    </row>
    <row r="605" spans="32:33" x14ac:dyDescent="0.25">
      <c r="AF605" s="13"/>
      <c r="AG605" s="14"/>
    </row>
    <row r="606" spans="32:33" x14ac:dyDescent="0.25">
      <c r="AF606" s="13"/>
      <c r="AG606" s="14"/>
    </row>
    <row r="607" spans="32:33" x14ac:dyDescent="0.25">
      <c r="AF607" s="13"/>
      <c r="AG607" s="14"/>
    </row>
    <row r="608" spans="32:33" x14ac:dyDescent="0.25">
      <c r="AF608" s="13"/>
      <c r="AG608" s="14"/>
    </row>
    <row r="609" spans="32:33" x14ac:dyDescent="0.25">
      <c r="AF609" s="13"/>
      <c r="AG609" s="14"/>
    </row>
    <row r="610" spans="32:33" x14ac:dyDescent="0.25">
      <c r="AF610" s="13"/>
      <c r="AG610" s="14"/>
    </row>
    <row r="611" spans="32:33" x14ac:dyDescent="0.25">
      <c r="AF611" s="13"/>
      <c r="AG611" s="14"/>
    </row>
    <row r="612" spans="32:33" x14ac:dyDescent="0.25">
      <c r="AF612" s="13"/>
      <c r="AG612" s="14"/>
    </row>
    <row r="613" spans="32:33" x14ac:dyDescent="0.25">
      <c r="AF613" s="13"/>
      <c r="AG613" s="14"/>
    </row>
    <row r="614" spans="32:33" x14ac:dyDescent="0.25">
      <c r="AF614" s="13"/>
      <c r="AG614" s="14"/>
    </row>
    <row r="615" spans="32:33" x14ac:dyDescent="0.25">
      <c r="AF615" s="13"/>
      <c r="AG615" s="14"/>
    </row>
    <row r="616" spans="32:33" x14ac:dyDescent="0.25">
      <c r="AF616" s="13"/>
      <c r="AG616" s="14"/>
    </row>
    <row r="617" spans="32:33" x14ac:dyDescent="0.25">
      <c r="AF617" s="13"/>
      <c r="AG617" s="14"/>
    </row>
    <row r="618" spans="32:33" x14ac:dyDescent="0.25">
      <c r="AF618" s="13"/>
      <c r="AG618" s="14"/>
    </row>
    <row r="619" spans="32:33" x14ac:dyDescent="0.25">
      <c r="AF619" s="13"/>
      <c r="AG619" s="14"/>
    </row>
    <row r="620" spans="32:33" x14ac:dyDescent="0.25">
      <c r="AF620" s="13"/>
      <c r="AG620" s="14"/>
    </row>
    <row r="621" spans="32:33" x14ac:dyDescent="0.25">
      <c r="AF621" s="13"/>
      <c r="AG621" s="14"/>
    </row>
    <row r="622" spans="32:33" x14ac:dyDescent="0.25">
      <c r="AF622" s="13"/>
      <c r="AG622" s="14"/>
    </row>
    <row r="623" spans="32:33" x14ac:dyDescent="0.25">
      <c r="AF623" s="13"/>
      <c r="AG623" s="14"/>
    </row>
    <row r="624" spans="32:33" x14ac:dyDescent="0.25">
      <c r="AF624" s="13"/>
      <c r="AG624" s="14"/>
    </row>
    <row r="625" spans="32:33" x14ac:dyDescent="0.25">
      <c r="AF625" s="13"/>
      <c r="AG625" s="14"/>
    </row>
    <row r="626" spans="32:33" x14ac:dyDescent="0.25">
      <c r="AF626" s="13"/>
      <c r="AG626" s="14"/>
    </row>
    <row r="627" spans="32:33" x14ac:dyDescent="0.25">
      <c r="AF627" s="13"/>
      <c r="AG627" s="14"/>
    </row>
    <row r="628" spans="32:33" x14ac:dyDescent="0.25">
      <c r="AF628" s="13"/>
      <c r="AG628" s="14"/>
    </row>
    <row r="629" spans="32:33" x14ac:dyDescent="0.25">
      <c r="AF629" s="13"/>
      <c r="AG629" s="14"/>
    </row>
    <row r="630" spans="32:33" x14ac:dyDescent="0.25">
      <c r="AF630" s="13"/>
      <c r="AG630" s="14"/>
    </row>
    <row r="631" spans="32:33" x14ac:dyDescent="0.25">
      <c r="AF631" s="13"/>
      <c r="AG631" s="14"/>
    </row>
    <row r="632" spans="32:33" x14ac:dyDescent="0.25">
      <c r="AF632" s="13"/>
      <c r="AG632" s="14"/>
    </row>
    <row r="633" spans="32:33" x14ac:dyDescent="0.25">
      <c r="AF633" s="13"/>
      <c r="AG633" s="14"/>
    </row>
    <row r="634" spans="32:33" x14ac:dyDescent="0.25">
      <c r="AF634" s="13"/>
      <c r="AG634" s="14"/>
    </row>
    <row r="635" spans="32:33" x14ac:dyDescent="0.25">
      <c r="AF635" s="13"/>
      <c r="AG635" s="14"/>
    </row>
    <row r="636" spans="32:33" x14ac:dyDescent="0.25">
      <c r="AF636" s="13"/>
      <c r="AG636" s="14"/>
    </row>
    <row r="637" spans="32:33" x14ac:dyDescent="0.25">
      <c r="AF637" s="13"/>
      <c r="AG637" s="14"/>
    </row>
    <row r="638" spans="32:33" x14ac:dyDescent="0.25">
      <c r="AF638" s="13"/>
      <c r="AG638" s="14"/>
    </row>
    <row r="639" spans="32:33" x14ac:dyDescent="0.25">
      <c r="AF639" s="13"/>
      <c r="AG639" s="14"/>
    </row>
    <row r="640" spans="32:33" x14ac:dyDescent="0.25">
      <c r="AF640" s="13"/>
      <c r="AG640" s="14"/>
    </row>
    <row r="641" spans="32:33" x14ac:dyDescent="0.25">
      <c r="AF641" s="13"/>
      <c r="AG641" s="14"/>
    </row>
    <row r="642" spans="32:33" x14ac:dyDescent="0.25">
      <c r="AF642" s="13"/>
      <c r="AG642" s="14"/>
    </row>
    <row r="643" spans="32:33" x14ac:dyDescent="0.25">
      <c r="AF643" s="13"/>
      <c r="AG643" s="14"/>
    </row>
    <row r="644" spans="32:33" x14ac:dyDescent="0.25">
      <c r="AF644" s="13"/>
      <c r="AG644" s="14"/>
    </row>
    <row r="645" spans="32:33" x14ac:dyDescent="0.25">
      <c r="AF645" s="13"/>
      <c r="AG645" s="14"/>
    </row>
    <row r="646" spans="32:33" x14ac:dyDescent="0.25">
      <c r="AF646" s="13"/>
      <c r="AG646" s="14"/>
    </row>
    <row r="647" spans="32:33" x14ac:dyDescent="0.25">
      <c r="AF647" s="13"/>
      <c r="AG647" s="14"/>
    </row>
    <row r="648" spans="32:33" x14ac:dyDescent="0.25">
      <c r="AF648" s="13"/>
      <c r="AG648" s="14"/>
    </row>
    <row r="649" spans="32:33" x14ac:dyDescent="0.25">
      <c r="AF649" s="13"/>
      <c r="AG649" s="14"/>
    </row>
    <row r="650" spans="32:33" x14ac:dyDescent="0.25">
      <c r="AF650" s="13"/>
      <c r="AG650" s="14"/>
    </row>
    <row r="651" spans="32:33" x14ac:dyDescent="0.25">
      <c r="AF651" s="13"/>
      <c r="AG651" s="14"/>
    </row>
    <row r="652" spans="32:33" x14ac:dyDescent="0.25">
      <c r="AF652" s="13"/>
      <c r="AG652" s="14"/>
    </row>
    <row r="653" spans="32:33" x14ac:dyDescent="0.25">
      <c r="AF653" s="13"/>
      <c r="AG653" s="14"/>
    </row>
    <row r="654" spans="32:33" x14ac:dyDescent="0.25">
      <c r="AF654" s="13"/>
      <c r="AG654" s="14"/>
    </row>
    <row r="655" spans="32:33" x14ac:dyDescent="0.25">
      <c r="AF655" s="13"/>
      <c r="AG655" s="14"/>
    </row>
    <row r="656" spans="32:33" x14ac:dyDescent="0.25">
      <c r="AF656" s="13"/>
      <c r="AG656" s="14"/>
    </row>
    <row r="657" spans="32:33" x14ac:dyDescent="0.25">
      <c r="AF657" s="13"/>
      <c r="AG657" s="14"/>
    </row>
    <row r="658" spans="32:33" x14ac:dyDescent="0.25">
      <c r="AF658" s="13"/>
      <c r="AG658" s="14"/>
    </row>
    <row r="659" spans="32:33" x14ac:dyDescent="0.25">
      <c r="AF659" s="13"/>
      <c r="AG659" s="14"/>
    </row>
    <row r="660" spans="32:33" x14ac:dyDescent="0.25">
      <c r="AF660" s="13"/>
      <c r="AG660" s="14"/>
    </row>
    <row r="661" spans="32:33" x14ac:dyDescent="0.25">
      <c r="AF661" s="13"/>
      <c r="AG661" s="14"/>
    </row>
    <row r="662" spans="32:33" x14ac:dyDescent="0.25">
      <c r="AF662" s="13"/>
      <c r="AG662" s="14"/>
    </row>
    <row r="663" spans="32:33" x14ac:dyDescent="0.25">
      <c r="AF663" s="13"/>
      <c r="AG663" s="14"/>
    </row>
    <row r="664" spans="32:33" x14ac:dyDescent="0.25">
      <c r="AF664" s="13"/>
      <c r="AG664" s="14"/>
    </row>
    <row r="665" spans="32:33" x14ac:dyDescent="0.25">
      <c r="AF665" s="13"/>
      <c r="AG665" s="14"/>
    </row>
    <row r="666" spans="32:33" x14ac:dyDescent="0.25">
      <c r="AF666" s="13"/>
      <c r="AG666" s="14"/>
    </row>
    <row r="667" spans="32:33" x14ac:dyDescent="0.25">
      <c r="AF667" s="13"/>
      <c r="AG667" s="14"/>
    </row>
    <row r="668" spans="32:33" x14ac:dyDescent="0.25">
      <c r="AF668" s="13"/>
      <c r="AG668" s="14"/>
    </row>
    <row r="669" spans="32:33" x14ac:dyDescent="0.25">
      <c r="AF669" s="13"/>
      <c r="AG669" s="14"/>
    </row>
    <row r="670" spans="32:33" x14ac:dyDescent="0.25">
      <c r="AF670" s="13"/>
      <c r="AG670" s="14"/>
    </row>
    <row r="671" spans="32:33" x14ac:dyDescent="0.25">
      <c r="AF671" s="13"/>
      <c r="AG671" s="14"/>
    </row>
    <row r="672" spans="32:33" x14ac:dyDescent="0.25">
      <c r="AF672" s="13"/>
      <c r="AG672" s="14"/>
    </row>
    <row r="673" spans="32:33" x14ac:dyDescent="0.25">
      <c r="AF673" s="13"/>
      <c r="AG673" s="14"/>
    </row>
    <row r="674" spans="32:33" x14ac:dyDescent="0.25">
      <c r="AF674" s="13"/>
      <c r="AG674" s="14"/>
    </row>
    <row r="675" spans="32:33" x14ac:dyDescent="0.25">
      <c r="AF675" s="13"/>
      <c r="AG675" s="14"/>
    </row>
    <row r="676" spans="32:33" x14ac:dyDescent="0.25">
      <c r="AF676" s="13"/>
      <c r="AG676" s="14"/>
    </row>
    <row r="677" spans="32:33" x14ac:dyDescent="0.25">
      <c r="AF677" s="13"/>
      <c r="AG677" s="14"/>
    </row>
    <row r="678" spans="32:33" x14ac:dyDescent="0.25">
      <c r="AF678" s="13"/>
      <c r="AG678" s="14"/>
    </row>
    <row r="679" spans="32:33" x14ac:dyDescent="0.25">
      <c r="AF679" s="13"/>
      <c r="AG679" s="14"/>
    </row>
    <row r="680" spans="32:33" x14ac:dyDescent="0.25">
      <c r="AF680" s="13"/>
      <c r="AG680" s="14"/>
    </row>
    <row r="681" spans="32:33" x14ac:dyDescent="0.25">
      <c r="AF681" s="13"/>
      <c r="AG681" s="14"/>
    </row>
    <row r="682" spans="32:33" x14ac:dyDescent="0.25">
      <c r="AF682" s="13"/>
      <c r="AG682" s="14"/>
    </row>
    <row r="683" spans="32:33" x14ac:dyDescent="0.25">
      <c r="AF683" s="13"/>
      <c r="AG683" s="14"/>
    </row>
    <row r="684" spans="32:33" x14ac:dyDescent="0.25">
      <c r="AF684" s="13"/>
      <c r="AG684" s="14"/>
    </row>
    <row r="685" spans="32:33" x14ac:dyDescent="0.25">
      <c r="AF685" s="13"/>
      <c r="AG685" s="14"/>
    </row>
    <row r="686" spans="32:33" x14ac:dyDescent="0.25">
      <c r="AF686" s="13"/>
      <c r="AG686" s="14"/>
    </row>
    <row r="687" spans="32:33" x14ac:dyDescent="0.25">
      <c r="AF687" s="13"/>
      <c r="AG687" s="14"/>
    </row>
    <row r="688" spans="32:33" x14ac:dyDescent="0.25">
      <c r="AF688" s="13"/>
      <c r="AG688" s="14"/>
    </row>
    <row r="689" spans="32:33" x14ac:dyDescent="0.25">
      <c r="AF689" s="13"/>
      <c r="AG689" s="14"/>
    </row>
    <row r="690" spans="32:33" x14ac:dyDescent="0.25">
      <c r="AF690" s="13"/>
      <c r="AG690" s="14"/>
    </row>
    <row r="691" spans="32:33" x14ac:dyDescent="0.25">
      <c r="AF691" s="13"/>
      <c r="AG691" s="14"/>
    </row>
    <row r="692" spans="32:33" x14ac:dyDescent="0.25">
      <c r="AF692" s="13"/>
      <c r="AG692" s="14"/>
    </row>
    <row r="693" spans="32:33" x14ac:dyDescent="0.25">
      <c r="AF693" s="13"/>
      <c r="AG693" s="14"/>
    </row>
    <row r="694" spans="32:33" x14ac:dyDescent="0.25">
      <c r="AF694" s="13"/>
      <c r="AG694" s="14"/>
    </row>
    <row r="695" spans="32:33" x14ac:dyDescent="0.25">
      <c r="AF695" s="13"/>
      <c r="AG695" s="14"/>
    </row>
    <row r="696" spans="32:33" x14ac:dyDescent="0.25">
      <c r="AF696" s="13"/>
      <c r="AG696" s="14"/>
    </row>
    <row r="697" spans="32:33" x14ac:dyDescent="0.25">
      <c r="AF697" s="13"/>
      <c r="AG697" s="14"/>
    </row>
    <row r="698" spans="32:33" x14ac:dyDescent="0.25">
      <c r="AF698" s="13"/>
      <c r="AG698" s="14"/>
    </row>
    <row r="699" spans="32:33" x14ac:dyDescent="0.25">
      <c r="AF699" s="13"/>
      <c r="AG699" s="14"/>
    </row>
    <row r="700" spans="32:33" x14ac:dyDescent="0.25">
      <c r="AF700" s="13"/>
      <c r="AG700" s="14"/>
    </row>
    <row r="701" spans="32:33" x14ac:dyDescent="0.25">
      <c r="AF701" s="13"/>
      <c r="AG701" s="14"/>
    </row>
    <row r="702" spans="32:33" x14ac:dyDescent="0.25">
      <c r="AF702" s="13"/>
      <c r="AG702" s="14"/>
    </row>
    <row r="703" spans="32:33" x14ac:dyDescent="0.25">
      <c r="AF703" s="13"/>
      <c r="AG703" s="14"/>
    </row>
    <row r="704" spans="32:33" x14ac:dyDescent="0.25">
      <c r="AF704" s="13"/>
      <c r="AG704" s="14"/>
    </row>
    <row r="705" spans="32:33" x14ac:dyDescent="0.25">
      <c r="AF705" s="13"/>
      <c r="AG705" s="14"/>
    </row>
    <row r="706" spans="32:33" x14ac:dyDescent="0.25">
      <c r="AF706" s="13"/>
      <c r="AG706" s="14"/>
    </row>
    <row r="707" spans="32:33" x14ac:dyDescent="0.25">
      <c r="AF707" s="13"/>
      <c r="AG707" s="14"/>
    </row>
    <row r="708" spans="32:33" x14ac:dyDescent="0.25">
      <c r="AF708" s="13"/>
      <c r="AG708" s="14"/>
    </row>
    <row r="709" spans="32:33" x14ac:dyDescent="0.25">
      <c r="AF709" s="13"/>
      <c r="AG709" s="14"/>
    </row>
    <row r="710" spans="32:33" x14ac:dyDescent="0.25">
      <c r="AF710" s="13"/>
      <c r="AG710" s="14"/>
    </row>
    <row r="711" spans="32:33" x14ac:dyDescent="0.25">
      <c r="AF711" s="13"/>
      <c r="AG711" s="14"/>
    </row>
    <row r="712" spans="32:33" x14ac:dyDescent="0.25">
      <c r="AF712" s="13"/>
      <c r="AG712" s="14"/>
    </row>
    <row r="713" spans="32:33" x14ac:dyDescent="0.25">
      <c r="AF713" s="13"/>
      <c r="AG713" s="14"/>
    </row>
    <row r="714" spans="32:33" x14ac:dyDescent="0.25">
      <c r="AF714" s="13"/>
      <c r="AG714" s="14"/>
    </row>
    <row r="715" spans="32:33" x14ac:dyDescent="0.25">
      <c r="AF715" s="13"/>
      <c r="AG715" s="14"/>
    </row>
    <row r="716" spans="32:33" x14ac:dyDescent="0.25">
      <c r="AF716" s="13"/>
      <c r="AG716" s="14"/>
    </row>
    <row r="717" spans="32:33" x14ac:dyDescent="0.25">
      <c r="AF717" s="13"/>
      <c r="AG717" s="14"/>
    </row>
    <row r="718" spans="32:33" x14ac:dyDescent="0.25">
      <c r="AF718" s="13"/>
      <c r="AG718" s="14"/>
    </row>
    <row r="719" spans="32:33" x14ac:dyDescent="0.25">
      <c r="AF719" s="13"/>
      <c r="AG719" s="14"/>
    </row>
    <row r="720" spans="32:33" x14ac:dyDescent="0.25">
      <c r="AF720" s="13"/>
      <c r="AG720" s="14"/>
    </row>
    <row r="721" spans="32:33" x14ac:dyDescent="0.25">
      <c r="AF721" s="13"/>
      <c r="AG721" s="14"/>
    </row>
    <row r="722" spans="32:33" x14ac:dyDescent="0.25">
      <c r="AF722" s="13"/>
      <c r="AG722" s="14"/>
    </row>
    <row r="723" spans="32:33" x14ac:dyDescent="0.25">
      <c r="AF723" s="13"/>
      <c r="AG723" s="14"/>
    </row>
    <row r="724" spans="32:33" x14ac:dyDescent="0.25">
      <c r="AF724" s="13"/>
      <c r="AG724" s="14"/>
    </row>
    <row r="725" spans="32:33" x14ac:dyDescent="0.25">
      <c r="AF725" s="13"/>
      <c r="AG725" s="14"/>
    </row>
    <row r="726" spans="32:33" x14ac:dyDescent="0.25">
      <c r="AF726" s="13"/>
      <c r="AG726" s="14"/>
    </row>
    <row r="727" spans="32:33" x14ac:dyDescent="0.25">
      <c r="AF727" s="13"/>
      <c r="AG727" s="14"/>
    </row>
    <row r="728" spans="32:33" x14ac:dyDescent="0.25">
      <c r="AF728" s="13"/>
      <c r="AG728" s="14"/>
    </row>
    <row r="729" spans="32:33" x14ac:dyDescent="0.25">
      <c r="AF729" s="13"/>
      <c r="AG729" s="14"/>
    </row>
    <row r="730" spans="32:33" x14ac:dyDescent="0.25">
      <c r="AF730" s="13"/>
      <c r="AG730" s="14"/>
    </row>
    <row r="731" spans="32:33" x14ac:dyDescent="0.25">
      <c r="AF731" s="13"/>
      <c r="AG731" s="14"/>
    </row>
    <row r="732" spans="32:33" x14ac:dyDescent="0.25">
      <c r="AF732" s="13"/>
      <c r="AG732" s="14"/>
    </row>
    <row r="733" spans="32:33" x14ac:dyDescent="0.25">
      <c r="AF733" s="13"/>
      <c r="AG733" s="14"/>
    </row>
    <row r="734" spans="32:33" x14ac:dyDescent="0.25">
      <c r="AF734" s="13"/>
      <c r="AG734" s="14"/>
    </row>
    <row r="735" spans="32:33" x14ac:dyDescent="0.25">
      <c r="AF735" s="13"/>
      <c r="AG735" s="14"/>
    </row>
    <row r="736" spans="32:33" x14ac:dyDescent="0.25">
      <c r="AF736" s="13"/>
      <c r="AG736" s="14"/>
    </row>
    <row r="737" spans="32:33" x14ac:dyDescent="0.25">
      <c r="AF737" s="13"/>
      <c r="AG737" s="14"/>
    </row>
    <row r="738" spans="32:33" x14ac:dyDescent="0.25">
      <c r="AF738" s="13"/>
      <c r="AG738" s="14"/>
    </row>
    <row r="739" spans="32:33" x14ac:dyDescent="0.25">
      <c r="AF739" s="13"/>
      <c r="AG739" s="14"/>
    </row>
    <row r="740" spans="32:33" x14ac:dyDescent="0.25">
      <c r="AF740" s="13"/>
      <c r="AG740" s="14"/>
    </row>
    <row r="741" spans="32:33" x14ac:dyDescent="0.25">
      <c r="AF741" s="13"/>
      <c r="AG741" s="14"/>
    </row>
    <row r="742" spans="32:33" x14ac:dyDescent="0.25">
      <c r="AF742" s="13"/>
      <c r="AG742" s="14"/>
    </row>
    <row r="743" spans="32:33" x14ac:dyDescent="0.25">
      <c r="AF743" s="13"/>
      <c r="AG743" s="14"/>
    </row>
    <row r="744" spans="32:33" x14ac:dyDescent="0.25">
      <c r="AF744" s="13"/>
      <c r="AG744" s="14"/>
    </row>
    <row r="745" spans="32:33" x14ac:dyDescent="0.25">
      <c r="AF745" s="13"/>
      <c r="AG745" s="14"/>
    </row>
    <row r="746" spans="32:33" x14ac:dyDescent="0.25">
      <c r="AF746" s="13"/>
      <c r="AG746" s="14"/>
    </row>
    <row r="747" spans="32:33" x14ac:dyDescent="0.25">
      <c r="AF747" s="13"/>
      <c r="AG747" s="14"/>
    </row>
    <row r="748" spans="32:33" x14ac:dyDescent="0.25">
      <c r="AF748" s="13"/>
      <c r="AG748" s="14"/>
    </row>
    <row r="749" spans="32:33" x14ac:dyDescent="0.25">
      <c r="AF749" s="13"/>
      <c r="AG749" s="14"/>
    </row>
    <row r="750" spans="32:33" x14ac:dyDescent="0.25">
      <c r="AF750" s="13"/>
      <c r="AG750" s="14"/>
    </row>
    <row r="751" spans="32:33" x14ac:dyDescent="0.25">
      <c r="AF751" s="13"/>
      <c r="AG751" s="14"/>
    </row>
    <row r="752" spans="32:33" x14ac:dyDescent="0.25">
      <c r="AF752" s="13"/>
      <c r="AG752" s="14"/>
    </row>
    <row r="753" spans="32:33" x14ac:dyDescent="0.25">
      <c r="AF753" s="13"/>
      <c r="AG753" s="14"/>
    </row>
    <row r="754" spans="32:33" x14ac:dyDescent="0.25">
      <c r="AF754" s="13"/>
      <c r="AG754" s="14"/>
    </row>
    <row r="755" spans="32:33" x14ac:dyDescent="0.25">
      <c r="AF755" s="13"/>
      <c r="AG755" s="14"/>
    </row>
    <row r="756" spans="32:33" x14ac:dyDescent="0.25">
      <c r="AF756" s="13"/>
      <c r="AG756" s="14"/>
    </row>
    <row r="757" spans="32:33" x14ac:dyDescent="0.25">
      <c r="AF757" s="13"/>
      <c r="AG757" s="14"/>
    </row>
    <row r="758" spans="32:33" x14ac:dyDescent="0.25">
      <c r="AF758" s="13"/>
      <c r="AG758" s="14"/>
    </row>
    <row r="759" spans="32:33" x14ac:dyDescent="0.25">
      <c r="AF759" s="13"/>
      <c r="AG759" s="14"/>
    </row>
    <row r="760" spans="32:33" x14ac:dyDescent="0.25">
      <c r="AF760" s="13"/>
      <c r="AG760" s="14"/>
    </row>
    <row r="761" spans="32:33" x14ac:dyDescent="0.25">
      <c r="AF761" s="13"/>
      <c r="AG761" s="14"/>
    </row>
    <row r="762" spans="32:33" x14ac:dyDescent="0.25">
      <c r="AF762" s="13"/>
      <c r="AG762" s="14"/>
    </row>
    <row r="763" spans="32:33" x14ac:dyDescent="0.25">
      <c r="AF763" s="13"/>
      <c r="AG763" s="14"/>
    </row>
    <row r="764" spans="32:33" x14ac:dyDescent="0.25">
      <c r="AF764" s="13"/>
      <c r="AG764" s="14"/>
    </row>
    <row r="765" spans="32:33" x14ac:dyDescent="0.25">
      <c r="AF765" s="13"/>
      <c r="AG765" s="14"/>
    </row>
    <row r="766" spans="32:33" x14ac:dyDescent="0.25">
      <c r="AF766" s="13"/>
      <c r="AG766" s="14"/>
    </row>
    <row r="767" spans="32:33" x14ac:dyDescent="0.25">
      <c r="AF767" s="13"/>
      <c r="AG767" s="14"/>
    </row>
    <row r="768" spans="32:33" x14ac:dyDescent="0.25">
      <c r="AF768" s="13"/>
      <c r="AG768" s="14"/>
    </row>
    <row r="769" spans="32:33" x14ac:dyDescent="0.25">
      <c r="AF769" s="13"/>
      <c r="AG769" s="14"/>
    </row>
    <row r="770" spans="32:33" x14ac:dyDescent="0.25">
      <c r="AF770" s="13"/>
      <c r="AG770" s="14"/>
    </row>
    <row r="771" spans="32:33" x14ac:dyDescent="0.25">
      <c r="AF771" s="13"/>
      <c r="AG771" s="14"/>
    </row>
    <row r="772" spans="32:33" x14ac:dyDescent="0.25">
      <c r="AF772" s="13"/>
      <c r="AG772" s="14"/>
    </row>
    <row r="773" spans="32:33" x14ac:dyDescent="0.25">
      <c r="AF773" s="13"/>
      <c r="AG773" s="14"/>
    </row>
    <row r="774" spans="32:33" x14ac:dyDescent="0.25">
      <c r="AF774" s="13"/>
      <c r="AG774" s="14"/>
    </row>
    <row r="775" spans="32:33" x14ac:dyDescent="0.25">
      <c r="AF775" s="13"/>
      <c r="AG775" s="14"/>
    </row>
    <row r="776" spans="32:33" x14ac:dyDescent="0.25">
      <c r="AF776" s="13"/>
      <c r="AG776" s="14"/>
    </row>
    <row r="777" spans="32:33" x14ac:dyDescent="0.25">
      <c r="AF777" s="13"/>
      <c r="AG777" s="14"/>
    </row>
    <row r="778" spans="32:33" x14ac:dyDescent="0.25">
      <c r="AF778" s="13"/>
      <c r="AG778" s="14"/>
    </row>
    <row r="779" spans="32:33" x14ac:dyDescent="0.25">
      <c r="AF779" s="13"/>
      <c r="AG779" s="14"/>
    </row>
    <row r="780" spans="32:33" x14ac:dyDescent="0.25">
      <c r="AF780" s="13"/>
      <c r="AG780" s="14"/>
    </row>
    <row r="781" spans="32:33" x14ac:dyDescent="0.25">
      <c r="AF781" s="13"/>
      <c r="AG781" s="14"/>
    </row>
    <row r="782" spans="32:33" x14ac:dyDescent="0.25">
      <c r="AF782" s="13"/>
      <c r="AG782" s="14"/>
    </row>
    <row r="783" spans="32:33" x14ac:dyDescent="0.25">
      <c r="AF783" s="13"/>
      <c r="AG783" s="14"/>
    </row>
    <row r="784" spans="32:33" x14ac:dyDescent="0.25">
      <c r="AF784" s="13"/>
      <c r="AG784" s="14"/>
    </row>
    <row r="785" spans="32:33" x14ac:dyDescent="0.25">
      <c r="AF785" s="13"/>
      <c r="AG785" s="14"/>
    </row>
    <row r="786" spans="32:33" x14ac:dyDescent="0.25">
      <c r="AF786" s="13"/>
      <c r="AG786" s="14"/>
    </row>
    <row r="787" spans="32:33" x14ac:dyDescent="0.25">
      <c r="AF787" s="13"/>
      <c r="AG787" s="14"/>
    </row>
    <row r="788" spans="32:33" x14ac:dyDescent="0.25">
      <c r="AF788" s="13"/>
      <c r="AG788" s="14"/>
    </row>
    <row r="789" spans="32:33" x14ac:dyDescent="0.25">
      <c r="AF789" s="13"/>
      <c r="AG789" s="14"/>
    </row>
    <row r="790" spans="32:33" x14ac:dyDescent="0.25">
      <c r="AF790" s="13"/>
      <c r="AG790" s="14"/>
    </row>
    <row r="791" spans="32:33" x14ac:dyDescent="0.25">
      <c r="AF791" s="13"/>
      <c r="AG791" s="14"/>
    </row>
    <row r="792" spans="32:33" x14ac:dyDescent="0.25">
      <c r="AF792" s="13"/>
      <c r="AG792" s="14"/>
    </row>
    <row r="793" spans="32:33" x14ac:dyDescent="0.25">
      <c r="AF793" s="13"/>
      <c r="AG793" s="14"/>
    </row>
    <row r="794" spans="32:33" x14ac:dyDescent="0.25">
      <c r="AF794" s="13"/>
      <c r="AG794" s="14"/>
    </row>
    <row r="795" spans="32:33" x14ac:dyDescent="0.25">
      <c r="AF795" s="13"/>
      <c r="AG795" s="14"/>
    </row>
    <row r="796" spans="32:33" x14ac:dyDescent="0.25">
      <c r="AF796" s="13"/>
      <c r="AG796" s="14"/>
    </row>
    <row r="797" spans="32:33" x14ac:dyDescent="0.25">
      <c r="AF797" s="13"/>
      <c r="AG797" s="14"/>
    </row>
    <row r="798" spans="32:33" x14ac:dyDescent="0.25">
      <c r="AF798" s="13"/>
      <c r="AG798" s="14"/>
    </row>
    <row r="799" spans="32:33" x14ac:dyDescent="0.25">
      <c r="AF799" s="13"/>
      <c r="AG799" s="14"/>
    </row>
    <row r="800" spans="32:33" x14ac:dyDescent="0.25">
      <c r="AF800" s="13"/>
      <c r="AG800" s="14"/>
    </row>
    <row r="801" spans="32:33" x14ac:dyDescent="0.25">
      <c r="AF801" s="13"/>
      <c r="AG801" s="14"/>
    </row>
    <row r="802" spans="32:33" x14ac:dyDescent="0.25">
      <c r="AF802" s="13"/>
      <c r="AG802" s="14"/>
    </row>
    <row r="803" spans="32:33" x14ac:dyDescent="0.25">
      <c r="AF803" s="13"/>
      <c r="AG803" s="14"/>
    </row>
    <row r="804" spans="32:33" x14ac:dyDescent="0.25">
      <c r="AF804" s="13"/>
      <c r="AG804" s="14"/>
    </row>
    <row r="805" spans="32:33" x14ac:dyDescent="0.25">
      <c r="AF805" s="13"/>
      <c r="AG805" s="14"/>
    </row>
    <row r="806" spans="32:33" x14ac:dyDescent="0.25">
      <c r="AF806" s="13"/>
      <c r="AG806" s="14"/>
    </row>
    <row r="807" spans="32:33" x14ac:dyDescent="0.25">
      <c r="AF807" s="13"/>
      <c r="AG807" s="14"/>
    </row>
    <row r="808" spans="32:33" x14ac:dyDescent="0.25">
      <c r="AF808" s="13"/>
      <c r="AG808" s="14"/>
    </row>
    <row r="809" spans="32:33" x14ac:dyDescent="0.25">
      <c r="AF809" s="13"/>
      <c r="AG809" s="14"/>
    </row>
    <row r="810" spans="32:33" x14ac:dyDescent="0.25">
      <c r="AF810" s="13"/>
      <c r="AG810" s="14"/>
    </row>
    <row r="811" spans="32:33" x14ac:dyDescent="0.25">
      <c r="AF811" s="13"/>
      <c r="AG811" s="14"/>
    </row>
    <row r="812" spans="32:33" x14ac:dyDescent="0.25">
      <c r="AF812" s="13"/>
      <c r="AG812" s="14"/>
    </row>
    <row r="813" spans="32:33" x14ac:dyDescent="0.25">
      <c r="AF813" s="13"/>
      <c r="AG813" s="14"/>
    </row>
    <row r="814" spans="32:33" x14ac:dyDescent="0.25">
      <c r="AF814" s="13"/>
      <c r="AG814" s="14"/>
    </row>
    <row r="815" spans="32:33" x14ac:dyDescent="0.25">
      <c r="AF815" s="13"/>
      <c r="AG815" s="14"/>
    </row>
    <row r="816" spans="32:33" x14ac:dyDescent="0.25">
      <c r="AF816" s="13"/>
      <c r="AG816" s="14"/>
    </row>
    <row r="817" spans="32:33" x14ac:dyDescent="0.25">
      <c r="AF817" s="13"/>
      <c r="AG817" s="14"/>
    </row>
    <row r="818" spans="32:33" x14ac:dyDescent="0.25">
      <c r="AF818" s="13"/>
      <c r="AG818" s="14"/>
    </row>
    <row r="819" spans="32:33" x14ac:dyDescent="0.25">
      <c r="AF819" s="13"/>
      <c r="AG819" s="14"/>
    </row>
    <row r="820" spans="32:33" x14ac:dyDescent="0.25">
      <c r="AF820" s="13"/>
      <c r="AG820" s="14"/>
    </row>
    <row r="821" spans="32:33" x14ac:dyDescent="0.25">
      <c r="AF821" s="13"/>
      <c r="AG821" s="14"/>
    </row>
    <row r="822" spans="32:33" x14ac:dyDescent="0.25">
      <c r="AF822" s="13"/>
      <c r="AG822" s="14"/>
    </row>
    <row r="823" spans="32:33" x14ac:dyDescent="0.25">
      <c r="AF823" s="13"/>
      <c r="AG823" s="14"/>
    </row>
    <row r="824" spans="32:33" x14ac:dyDescent="0.25">
      <c r="AF824" s="13"/>
      <c r="AG824" s="14"/>
    </row>
    <row r="825" spans="32:33" x14ac:dyDescent="0.25">
      <c r="AF825" s="13"/>
      <c r="AG825" s="14"/>
    </row>
    <row r="826" spans="32:33" x14ac:dyDescent="0.25">
      <c r="AF826" s="13"/>
      <c r="AG826" s="14"/>
    </row>
    <row r="827" spans="32:33" x14ac:dyDescent="0.25">
      <c r="AF827" s="13"/>
      <c r="AG827" s="14"/>
    </row>
    <row r="828" spans="32:33" x14ac:dyDescent="0.25">
      <c r="AF828" s="13"/>
      <c r="AG828" s="14"/>
    </row>
    <row r="829" spans="32:33" x14ac:dyDescent="0.25">
      <c r="AF829" s="13"/>
      <c r="AG829" s="14"/>
    </row>
    <row r="830" spans="32:33" x14ac:dyDescent="0.25">
      <c r="AF830" s="13"/>
      <c r="AG830" s="14"/>
    </row>
    <row r="831" spans="32:33" x14ac:dyDescent="0.25">
      <c r="AF831" s="13"/>
      <c r="AG831" s="14"/>
    </row>
    <row r="832" spans="32:33" x14ac:dyDescent="0.25">
      <c r="AF832" s="13"/>
      <c r="AG832" s="14"/>
    </row>
    <row r="833" spans="32:33" x14ac:dyDescent="0.25">
      <c r="AF833" s="13"/>
      <c r="AG833" s="14"/>
    </row>
    <row r="834" spans="32:33" x14ac:dyDescent="0.25">
      <c r="AF834" s="13"/>
      <c r="AG834" s="14"/>
    </row>
    <row r="835" spans="32:33" x14ac:dyDescent="0.25">
      <c r="AF835" s="13"/>
      <c r="AG835" s="14"/>
    </row>
    <row r="836" spans="32:33" x14ac:dyDescent="0.25">
      <c r="AF836" s="13"/>
      <c r="AG836" s="14"/>
    </row>
    <row r="837" spans="32:33" x14ac:dyDescent="0.25">
      <c r="AF837" s="13"/>
      <c r="AG837" s="14"/>
    </row>
    <row r="838" spans="32:33" x14ac:dyDescent="0.25">
      <c r="AF838" s="13"/>
      <c r="AG838" s="14"/>
    </row>
    <row r="839" spans="32:33" x14ac:dyDescent="0.25">
      <c r="AF839" s="13"/>
      <c r="AG839" s="14"/>
    </row>
    <row r="840" spans="32:33" x14ac:dyDescent="0.25">
      <c r="AF840" s="13"/>
      <c r="AG840" s="14"/>
    </row>
    <row r="841" spans="32:33" x14ac:dyDescent="0.25">
      <c r="AF841" s="13"/>
      <c r="AG841" s="14"/>
    </row>
    <row r="842" spans="32:33" x14ac:dyDescent="0.25">
      <c r="AF842" s="13"/>
      <c r="AG842" s="14"/>
    </row>
    <row r="843" spans="32:33" x14ac:dyDescent="0.25">
      <c r="AF843" s="13"/>
      <c r="AG843" s="14"/>
    </row>
    <row r="844" spans="32:33" x14ac:dyDescent="0.25">
      <c r="AF844" s="13"/>
      <c r="AG844" s="14"/>
    </row>
    <row r="845" spans="32:33" x14ac:dyDescent="0.25">
      <c r="AF845" s="13"/>
      <c r="AG845" s="14"/>
    </row>
    <row r="846" spans="32:33" x14ac:dyDescent="0.25">
      <c r="AF846" s="13"/>
      <c r="AG846" s="14"/>
    </row>
    <row r="847" spans="32:33" x14ac:dyDescent="0.25">
      <c r="AF847" s="13"/>
      <c r="AG847" s="14"/>
    </row>
    <row r="848" spans="32:33" x14ac:dyDescent="0.25">
      <c r="AF848" s="13"/>
      <c r="AG848" s="14"/>
    </row>
    <row r="849" spans="32:33" x14ac:dyDescent="0.25">
      <c r="AF849" s="13"/>
      <c r="AG849" s="14"/>
    </row>
    <row r="850" spans="32:33" x14ac:dyDescent="0.25">
      <c r="AF850" s="13"/>
      <c r="AG850" s="14"/>
    </row>
    <row r="851" spans="32:33" x14ac:dyDescent="0.25">
      <c r="AF851" s="13"/>
      <c r="AG851" s="14"/>
    </row>
    <row r="852" spans="32:33" x14ac:dyDescent="0.25">
      <c r="AF852" s="13"/>
      <c r="AG852" s="14"/>
    </row>
    <row r="853" spans="32:33" x14ac:dyDescent="0.25">
      <c r="AF853" s="13"/>
      <c r="AG853" s="14"/>
    </row>
    <row r="854" spans="32:33" x14ac:dyDescent="0.25">
      <c r="AF854" s="13"/>
      <c r="AG854" s="14"/>
    </row>
    <row r="855" spans="32:33" x14ac:dyDescent="0.25">
      <c r="AF855" s="13"/>
      <c r="AG855" s="14"/>
    </row>
    <row r="856" spans="32:33" x14ac:dyDescent="0.25">
      <c r="AF856" s="13"/>
      <c r="AG856" s="14"/>
    </row>
    <row r="857" spans="32:33" x14ac:dyDescent="0.25">
      <c r="AF857" s="13"/>
      <c r="AG857" s="14"/>
    </row>
    <row r="858" spans="32:33" x14ac:dyDescent="0.25">
      <c r="AF858" s="13"/>
      <c r="AG858" s="14"/>
    </row>
    <row r="859" spans="32:33" x14ac:dyDescent="0.25">
      <c r="AF859" s="13"/>
      <c r="AG859" s="14"/>
    </row>
    <row r="860" spans="32:33" x14ac:dyDescent="0.25">
      <c r="AF860" s="13"/>
      <c r="AG860" s="14"/>
    </row>
    <row r="861" spans="32:33" x14ac:dyDescent="0.25">
      <c r="AF861" s="13"/>
      <c r="AG861" s="14"/>
    </row>
    <row r="862" spans="32:33" x14ac:dyDescent="0.25">
      <c r="AF862" s="13"/>
      <c r="AG862" s="14"/>
    </row>
    <row r="863" spans="32:33" x14ac:dyDescent="0.25">
      <c r="AF863" s="13"/>
      <c r="AG863" s="14"/>
    </row>
    <row r="864" spans="32:33" x14ac:dyDescent="0.25">
      <c r="AF864" s="13"/>
      <c r="AG864" s="14"/>
    </row>
    <row r="865" spans="32:33" x14ac:dyDescent="0.25">
      <c r="AF865" s="13"/>
      <c r="AG865" s="14"/>
    </row>
    <row r="866" spans="32:33" x14ac:dyDescent="0.25">
      <c r="AF866" s="13"/>
      <c r="AG866" s="14"/>
    </row>
    <row r="867" spans="32:33" x14ac:dyDescent="0.25">
      <c r="AF867" s="13"/>
      <c r="AG867" s="14"/>
    </row>
    <row r="868" spans="32:33" x14ac:dyDescent="0.25">
      <c r="AF868" s="13"/>
      <c r="AG868" s="14"/>
    </row>
    <row r="869" spans="32:33" x14ac:dyDescent="0.25">
      <c r="AF869" s="13"/>
      <c r="AG869" s="14"/>
    </row>
    <row r="870" spans="32:33" x14ac:dyDescent="0.25">
      <c r="AF870" s="13"/>
      <c r="AG870" s="14"/>
    </row>
    <row r="871" spans="32:33" x14ac:dyDescent="0.25">
      <c r="AF871" s="13"/>
      <c r="AG871" s="14"/>
    </row>
    <row r="872" spans="32:33" x14ac:dyDescent="0.25">
      <c r="AF872" s="13"/>
      <c r="AG872" s="14"/>
    </row>
    <row r="873" spans="32:33" x14ac:dyDescent="0.25">
      <c r="AF873" s="13"/>
      <c r="AG873" s="14"/>
    </row>
    <row r="874" spans="32:33" x14ac:dyDescent="0.25">
      <c r="AF874" s="13"/>
      <c r="AG874" s="14"/>
    </row>
    <row r="875" spans="32:33" x14ac:dyDescent="0.25">
      <c r="AF875" s="13"/>
      <c r="AG875" s="14"/>
    </row>
    <row r="876" spans="32:33" x14ac:dyDescent="0.25">
      <c r="AF876" s="13"/>
      <c r="AG876" s="14"/>
    </row>
    <row r="877" spans="32:33" x14ac:dyDescent="0.25">
      <c r="AF877" s="13"/>
      <c r="AG877" s="14"/>
    </row>
    <row r="878" spans="32:33" x14ac:dyDescent="0.25">
      <c r="AF878" s="13"/>
      <c r="AG878" s="14"/>
    </row>
    <row r="879" spans="32:33" x14ac:dyDescent="0.25">
      <c r="AF879" s="13"/>
      <c r="AG879" s="14"/>
    </row>
    <row r="880" spans="32:33" x14ac:dyDescent="0.25">
      <c r="AF880" s="13"/>
      <c r="AG880" s="14"/>
    </row>
    <row r="881" spans="32:33" x14ac:dyDescent="0.25">
      <c r="AF881" s="13"/>
      <c r="AG881" s="14"/>
    </row>
    <row r="882" spans="32:33" x14ac:dyDescent="0.25">
      <c r="AF882" s="13"/>
      <c r="AG882" s="14"/>
    </row>
    <row r="883" spans="32:33" x14ac:dyDescent="0.25">
      <c r="AF883" s="13"/>
      <c r="AG883" s="14"/>
    </row>
    <row r="884" spans="32:33" x14ac:dyDescent="0.25">
      <c r="AF884" s="13"/>
      <c r="AG884" s="14"/>
    </row>
    <row r="885" spans="32:33" x14ac:dyDescent="0.25">
      <c r="AF885" s="13"/>
      <c r="AG885" s="14"/>
    </row>
    <row r="886" spans="32:33" x14ac:dyDescent="0.25">
      <c r="AF886" s="13"/>
      <c r="AG886" s="14"/>
    </row>
    <row r="887" spans="32:33" x14ac:dyDescent="0.25">
      <c r="AF887" s="13"/>
      <c r="AG887" s="14"/>
    </row>
    <row r="888" spans="32:33" x14ac:dyDescent="0.25">
      <c r="AF888" s="13"/>
      <c r="AG888" s="14"/>
    </row>
    <row r="889" spans="32:33" x14ac:dyDescent="0.25">
      <c r="AF889" s="13"/>
      <c r="AG889" s="14"/>
    </row>
    <row r="890" spans="32:33" x14ac:dyDescent="0.25">
      <c r="AF890" s="13"/>
      <c r="AG890" s="14"/>
    </row>
    <row r="891" spans="32:33" x14ac:dyDescent="0.25">
      <c r="AF891" s="13"/>
      <c r="AG891" s="14"/>
    </row>
    <row r="892" spans="32:33" x14ac:dyDescent="0.25">
      <c r="AF892" s="13"/>
      <c r="AG892" s="14"/>
    </row>
    <row r="893" spans="32:33" x14ac:dyDescent="0.25">
      <c r="AF893" s="13"/>
      <c r="AG893" s="14"/>
    </row>
    <row r="894" spans="32:33" x14ac:dyDescent="0.25">
      <c r="AF894" s="13"/>
      <c r="AG894" s="14"/>
    </row>
    <row r="895" spans="32:33" x14ac:dyDescent="0.25">
      <c r="AF895" s="13"/>
      <c r="AG895" s="14"/>
    </row>
    <row r="896" spans="32:33" x14ac:dyDescent="0.25">
      <c r="AF896" s="13"/>
      <c r="AG896" s="14"/>
    </row>
    <row r="897" spans="32:33" x14ac:dyDescent="0.25">
      <c r="AF897" s="13"/>
      <c r="AG897" s="14"/>
    </row>
    <row r="898" spans="32:33" x14ac:dyDescent="0.25">
      <c r="AF898" s="13"/>
      <c r="AG898" s="14"/>
    </row>
    <row r="899" spans="32:33" x14ac:dyDescent="0.25">
      <c r="AF899" s="13"/>
      <c r="AG899" s="14"/>
    </row>
    <row r="900" spans="32:33" x14ac:dyDescent="0.25">
      <c r="AF900" s="13"/>
      <c r="AG900" s="14"/>
    </row>
    <row r="901" spans="32:33" x14ac:dyDescent="0.25">
      <c r="AF901" s="13"/>
      <c r="AG901" s="14"/>
    </row>
    <row r="902" spans="32:33" x14ac:dyDescent="0.25">
      <c r="AF902" s="13"/>
      <c r="AG902" s="14"/>
    </row>
    <row r="903" spans="32:33" x14ac:dyDescent="0.25">
      <c r="AF903" s="13"/>
      <c r="AG903" s="14"/>
    </row>
    <row r="904" spans="32:33" x14ac:dyDescent="0.25">
      <c r="AF904" s="13"/>
      <c r="AG904" s="14"/>
    </row>
    <row r="905" spans="32:33" x14ac:dyDescent="0.25">
      <c r="AF905" s="13"/>
      <c r="AG905" s="14"/>
    </row>
    <row r="906" spans="32:33" x14ac:dyDescent="0.25">
      <c r="AF906" s="13"/>
      <c r="AG906" s="14"/>
    </row>
    <row r="907" spans="32:33" x14ac:dyDescent="0.25">
      <c r="AF907" s="13"/>
      <c r="AG907" s="14"/>
    </row>
    <row r="908" spans="32:33" x14ac:dyDescent="0.25">
      <c r="AF908" s="13"/>
      <c r="AG908" s="14"/>
    </row>
    <row r="909" spans="32:33" x14ac:dyDescent="0.25">
      <c r="AF909" s="13"/>
      <c r="AG909" s="14"/>
    </row>
    <row r="910" spans="32:33" x14ac:dyDescent="0.25">
      <c r="AF910" s="13"/>
      <c r="AG910" s="14"/>
    </row>
    <row r="911" spans="32:33" x14ac:dyDescent="0.25">
      <c r="AF911" s="13"/>
      <c r="AG911" s="14"/>
    </row>
    <row r="912" spans="32:33" x14ac:dyDescent="0.25">
      <c r="AF912" s="13"/>
      <c r="AG912" s="14"/>
    </row>
    <row r="913" spans="32:33" x14ac:dyDescent="0.25">
      <c r="AF913" s="13"/>
      <c r="AG913" s="14"/>
    </row>
    <row r="914" spans="32:33" x14ac:dyDescent="0.25">
      <c r="AF914" s="13"/>
      <c r="AG914" s="14"/>
    </row>
    <row r="915" spans="32:33" x14ac:dyDescent="0.25">
      <c r="AF915" s="13"/>
      <c r="AG915" s="14"/>
    </row>
    <row r="916" spans="32:33" x14ac:dyDescent="0.25">
      <c r="AF916" s="13"/>
      <c r="AG916" s="14"/>
    </row>
    <row r="917" spans="32:33" x14ac:dyDescent="0.25">
      <c r="AF917" s="13"/>
      <c r="AG917" s="14"/>
    </row>
    <row r="918" spans="32:33" x14ac:dyDescent="0.25">
      <c r="AF918" s="13"/>
      <c r="AG918" s="14"/>
    </row>
    <row r="919" spans="32:33" x14ac:dyDescent="0.25">
      <c r="AF919" s="13"/>
      <c r="AG919" s="14"/>
    </row>
    <row r="920" spans="32:33" x14ac:dyDescent="0.25">
      <c r="AF920" s="13"/>
      <c r="AG920" s="14"/>
    </row>
    <row r="921" spans="32:33" x14ac:dyDescent="0.25">
      <c r="AF921" s="13"/>
      <c r="AG921" s="14"/>
    </row>
    <row r="922" spans="32:33" x14ac:dyDescent="0.25">
      <c r="AF922" s="13"/>
      <c r="AG922" s="14"/>
    </row>
    <row r="923" spans="32:33" x14ac:dyDescent="0.25">
      <c r="AF923" s="13"/>
      <c r="AG923" s="14"/>
    </row>
    <row r="924" spans="32:33" x14ac:dyDescent="0.25">
      <c r="AF924" s="13"/>
      <c r="AG924" s="14"/>
    </row>
    <row r="925" spans="32:33" x14ac:dyDescent="0.25">
      <c r="AF925" s="13"/>
      <c r="AG925" s="14"/>
    </row>
    <row r="926" spans="32:33" x14ac:dyDescent="0.25">
      <c r="AF926" s="13"/>
      <c r="AG926" s="14"/>
    </row>
    <row r="927" spans="32:33" x14ac:dyDescent="0.25">
      <c r="AF927" s="13"/>
      <c r="AG927" s="14"/>
    </row>
    <row r="928" spans="32:33" x14ac:dyDescent="0.25">
      <c r="AF928" s="13"/>
      <c r="AG928" s="14"/>
    </row>
    <row r="929" spans="32:33" x14ac:dyDescent="0.25">
      <c r="AF929" s="13"/>
      <c r="AG929" s="14"/>
    </row>
    <row r="930" spans="32:33" x14ac:dyDescent="0.25">
      <c r="AF930" s="13"/>
      <c r="AG930" s="14"/>
    </row>
    <row r="931" spans="32:33" x14ac:dyDescent="0.25">
      <c r="AF931" s="13"/>
      <c r="AG931" s="14"/>
    </row>
    <row r="932" spans="32:33" x14ac:dyDescent="0.25">
      <c r="AF932" s="13"/>
      <c r="AG932" s="14"/>
    </row>
    <row r="933" spans="32:33" x14ac:dyDescent="0.25">
      <c r="AF933" s="13"/>
      <c r="AG933" s="14"/>
    </row>
    <row r="934" spans="32:33" x14ac:dyDescent="0.25">
      <c r="AF934" s="13"/>
      <c r="AG934" s="14"/>
    </row>
    <row r="935" spans="32:33" x14ac:dyDescent="0.25">
      <c r="AF935" s="13"/>
      <c r="AG935" s="14"/>
    </row>
    <row r="936" spans="32:33" x14ac:dyDescent="0.25">
      <c r="AF936" s="13"/>
      <c r="AG936" s="14"/>
    </row>
    <row r="937" spans="32:33" x14ac:dyDescent="0.25">
      <c r="AF937" s="13"/>
      <c r="AG937" s="14"/>
    </row>
    <row r="938" spans="32:33" x14ac:dyDescent="0.25">
      <c r="AF938" s="13"/>
      <c r="AG938" s="14"/>
    </row>
    <row r="939" spans="32:33" x14ac:dyDescent="0.25">
      <c r="AF939" s="13"/>
      <c r="AG939" s="14"/>
    </row>
    <row r="940" spans="32:33" x14ac:dyDescent="0.25">
      <c r="AF940" s="13"/>
      <c r="AG940" s="14"/>
    </row>
    <row r="941" spans="32:33" x14ac:dyDescent="0.25">
      <c r="AF941" s="13"/>
      <c r="AG941" s="14"/>
    </row>
    <row r="942" spans="32:33" x14ac:dyDescent="0.25">
      <c r="AF942" s="13"/>
      <c r="AG942" s="14"/>
    </row>
    <row r="943" spans="32:33" x14ac:dyDescent="0.25">
      <c r="AF943" s="13"/>
      <c r="AG943" s="14"/>
    </row>
    <row r="944" spans="32:33" x14ac:dyDescent="0.25">
      <c r="AF944" s="13"/>
      <c r="AG944" s="14"/>
    </row>
    <row r="945" spans="32:33" x14ac:dyDescent="0.25">
      <c r="AF945" s="13"/>
      <c r="AG945" s="14"/>
    </row>
    <row r="946" spans="32:33" x14ac:dyDescent="0.25">
      <c r="AF946" s="13"/>
      <c r="AG946" s="14"/>
    </row>
    <row r="947" spans="32:33" x14ac:dyDescent="0.25">
      <c r="AF947" s="13"/>
      <c r="AG947" s="14"/>
    </row>
    <row r="948" spans="32:33" x14ac:dyDescent="0.25">
      <c r="AF948" s="13"/>
      <c r="AG948" s="14"/>
    </row>
    <row r="949" spans="32:33" x14ac:dyDescent="0.25">
      <c r="AF949" s="13"/>
      <c r="AG949" s="14"/>
    </row>
    <row r="950" spans="32:33" x14ac:dyDescent="0.25">
      <c r="AF950" s="13"/>
      <c r="AG950" s="14"/>
    </row>
    <row r="951" spans="32:33" x14ac:dyDescent="0.25">
      <c r="AF951" s="13"/>
      <c r="AG951" s="14"/>
    </row>
    <row r="952" spans="32:33" x14ac:dyDescent="0.25">
      <c r="AF952" s="13"/>
      <c r="AG952" s="14"/>
    </row>
    <row r="953" spans="32:33" x14ac:dyDescent="0.25">
      <c r="AF953" s="13"/>
      <c r="AG953" s="14"/>
    </row>
    <row r="954" spans="32:33" x14ac:dyDescent="0.25">
      <c r="AF954" s="13"/>
      <c r="AG954" s="14"/>
    </row>
    <row r="955" spans="32:33" x14ac:dyDescent="0.25">
      <c r="AF955" s="13"/>
      <c r="AG955" s="14"/>
    </row>
    <row r="956" spans="32:33" x14ac:dyDescent="0.25">
      <c r="AF956" s="13"/>
      <c r="AG956" s="14"/>
    </row>
    <row r="957" spans="32:33" x14ac:dyDescent="0.25">
      <c r="AF957" s="13"/>
      <c r="AG957" s="14"/>
    </row>
    <row r="958" spans="32:33" x14ac:dyDescent="0.25">
      <c r="AF958" s="13"/>
      <c r="AG958" s="14"/>
    </row>
    <row r="959" spans="32:33" x14ac:dyDescent="0.25">
      <c r="AF959" s="13"/>
      <c r="AG959" s="14"/>
    </row>
    <row r="960" spans="32:33" x14ac:dyDescent="0.25">
      <c r="AF960" s="13"/>
      <c r="AG960" s="14"/>
    </row>
    <row r="961" spans="32:33" x14ac:dyDescent="0.25">
      <c r="AF961" s="13"/>
      <c r="AG961" s="14"/>
    </row>
    <row r="962" spans="32:33" x14ac:dyDescent="0.25">
      <c r="AF962" s="13"/>
      <c r="AG962" s="14"/>
    </row>
    <row r="963" spans="32:33" x14ac:dyDescent="0.25">
      <c r="AF963" s="13"/>
      <c r="AG963" s="14"/>
    </row>
    <row r="964" spans="32:33" x14ac:dyDescent="0.25">
      <c r="AF964" s="13"/>
      <c r="AG964" s="14"/>
    </row>
    <row r="965" spans="32:33" x14ac:dyDescent="0.25">
      <c r="AF965" s="13"/>
      <c r="AG965" s="14"/>
    </row>
    <row r="966" spans="32:33" x14ac:dyDescent="0.25">
      <c r="AF966" s="13"/>
      <c r="AG966" s="14"/>
    </row>
    <row r="967" spans="32:33" x14ac:dyDescent="0.25">
      <c r="AF967" s="13"/>
      <c r="AG967" s="14"/>
    </row>
    <row r="968" spans="32:33" x14ac:dyDescent="0.25">
      <c r="AF968" s="13"/>
      <c r="AG968" s="14"/>
    </row>
    <row r="969" spans="32:33" x14ac:dyDescent="0.25">
      <c r="AF969" s="13"/>
      <c r="AG969" s="14"/>
    </row>
    <row r="970" spans="32:33" x14ac:dyDescent="0.25">
      <c r="AF970" s="13"/>
      <c r="AG970" s="14"/>
    </row>
    <row r="971" spans="32:33" x14ac:dyDescent="0.25">
      <c r="AF971" s="13"/>
      <c r="AG971" s="14"/>
    </row>
    <row r="972" spans="32:33" x14ac:dyDescent="0.25">
      <c r="AF972" s="13"/>
      <c r="AG972" s="14"/>
    </row>
    <row r="973" spans="32:33" x14ac:dyDescent="0.25">
      <c r="AF973" s="13"/>
      <c r="AG973" s="14"/>
    </row>
    <row r="974" spans="32:33" x14ac:dyDescent="0.25">
      <c r="AF974" s="13"/>
      <c r="AG974" s="14"/>
    </row>
    <row r="975" spans="32:33" x14ac:dyDescent="0.25">
      <c r="AF975" s="13"/>
      <c r="AG975" s="14"/>
    </row>
    <row r="976" spans="32:33" x14ac:dyDescent="0.25">
      <c r="AF976" s="13"/>
      <c r="AG976" s="14"/>
    </row>
    <row r="977" spans="32:33" x14ac:dyDescent="0.25">
      <c r="AF977" s="13"/>
      <c r="AG977" s="14"/>
    </row>
    <row r="978" spans="32:33" x14ac:dyDescent="0.25">
      <c r="AF978" s="13"/>
      <c r="AG978" s="14"/>
    </row>
    <row r="979" spans="32:33" x14ac:dyDescent="0.25">
      <c r="AF979" s="13"/>
      <c r="AG979" s="14"/>
    </row>
    <row r="980" spans="32:33" x14ac:dyDescent="0.25">
      <c r="AF980" s="13"/>
      <c r="AG980" s="14"/>
    </row>
    <row r="981" spans="32:33" x14ac:dyDescent="0.25">
      <c r="AF981" s="13"/>
      <c r="AG981" s="14"/>
    </row>
    <row r="982" spans="32:33" x14ac:dyDescent="0.25">
      <c r="AF982" s="13"/>
      <c r="AG982" s="14"/>
    </row>
    <row r="983" spans="32:33" x14ac:dyDescent="0.25">
      <c r="AF983" s="13"/>
      <c r="AG983" s="14"/>
    </row>
    <row r="984" spans="32:33" x14ac:dyDescent="0.25">
      <c r="AF984" s="13"/>
      <c r="AG984" s="14"/>
    </row>
    <row r="985" spans="32:33" x14ac:dyDescent="0.25">
      <c r="AF985" s="13"/>
      <c r="AG985" s="14"/>
    </row>
    <row r="986" spans="32:33" x14ac:dyDescent="0.25">
      <c r="AF986" s="13"/>
      <c r="AG986" s="14"/>
    </row>
    <row r="987" spans="32:33" x14ac:dyDescent="0.25">
      <c r="AF987" s="13"/>
      <c r="AG987" s="14"/>
    </row>
    <row r="988" spans="32:33" x14ac:dyDescent="0.25">
      <c r="AF988" s="13"/>
      <c r="AG988" s="14"/>
    </row>
    <row r="989" spans="32:33" x14ac:dyDescent="0.25">
      <c r="AF989" s="13"/>
      <c r="AG989" s="14"/>
    </row>
    <row r="990" spans="32:33" x14ac:dyDescent="0.25">
      <c r="AF990" s="13"/>
      <c r="AG990" s="14"/>
    </row>
    <row r="991" spans="32:33" x14ac:dyDescent="0.25">
      <c r="AF991" s="13"/>
      <c r="AG991" s="14"/>
    </row>
    <row r="992" spans="32:33" x14ac:dyDescent="0.25">
      <c r="AF992" s="13"/>
      <c r="AG992" s="14"/>
    </row>
    <row r="993" spans="32:33" x14ac:dyDescent="0.25">
      <c r="AF993" s="13"/>
      <c r="AG993" s="14"/>
    </row>
    <row r="994" spans="32:33" x14ac:dyDescent="0.25">
      <c r="AF994" s="13"/>
      <c r="AG994" s="14"/>
    </row>
    <row r="995" spans="32:33" x14ac:dyDescent="0.25">
      <c r="AF995" s="13"/>
      <c r="AG995" s="14"/>
    </row>
    <row r="996" spans="32:33" x14ac:dyDescent="0.25">
      <c r="AF996" s="13"/>
      <c r="AG996" s="14"/>
    </row>
    <row r="997" spans="32:33" x14ac:dyDescent="0.25">
      <c r="AF997" s="13"/>
      <c r="AG997" s="14"/>
    </row>
    <row r="998" spans="32:33" x14ac:dyDescent="0.25">
      <c r="AF998" s="13"/>
      <c r="AG998" s="14"/>
    </row>
    <row r="999" spans="32:33" x14ac:dyDescent="0.25">
      <c r="AF999" s="13"/>
      <c r="AG999" s="14"/>
    </row>
    <row r="1000" spans="32:33" x14ac:dyDescent="0.25">
      <c r="AF1000" s="13"/>
      <c r="AG1000" s="14"/>
    </row>
    <row r="1001" spans="32:33" x14ac:dyDescent="0.25">
      <c r="AF1001" s="13"/>
      <c r="AG1001" s="14"/>
    </row>
    <row r="1002" spans="32:33" x14ac:dyDescent="0.25">
      <c r="AF1002" s="13"/>
      <c r="AG1002" s="14"/>
    </row>
    <row r="1003" spans="32:33" x14ac:dyDescent="0.25">
      <c r="AF1003" s="13"/>
      <c r="AG1003" s="14"/>
    </row>
    <row r="1004" spans="32:33" x14ac:dyDescent="0.25">
      <c r="AF1004" s="13"/>
      <c r="AG1004" s="14"/>
    </row>
    <row r="1005" spans="32:33" x14ac:dyDescent="0.25">
      <c r="AF1005" s="13"/>
      <c r="AG1005" s="14"/>
    </row>
    <row r="1006" spans="32:33" x14ac:dyDescent="0.25">
      <c r="AF1006" s="13"/>
      <c r="AG1006" s="14"/>
    </row>
    <row r="1007" spans="32:33" x14ac:dyDescent="0.25">
      <c r="AF1007" s="13"/>
      <c r="AG1007" s="14"/>
    </row>
    <row r="1008" spans="32:33" x14ac:dyDescent="0.25">
      <c r="AF1008" s="13"/>
      <c r="AG1008" s="14"/>
    </row>
    <row r="1009" spans="32:33" x14ac:dyDescent="0.25">
      <c r="AF1009" s="13"/>
      <c r="AG1009" s="14"/>
    </row>
    <row r="1010" spans="32:33" x14ac:dyDescent="0.25">
      <c r="AF1010" s="13"/>
      <c r="AG1010" s="14"/>
    </row>
    <row r="1011" spans="32:33" x14ac:dyDescent="0.25">
      <c r="AF1011" s="13"/>
      <c r="AG1011" s="14"/>
    </row>
    <row r="1012" spans="32:33" x14ac:dyDescent="0.25">
      <c r="AF1012" s="13"/>
      <c r="AG1012" s="14"/>
    </row>
    <row r="1013" spans="32:33" x14ac:dyDescent="0.25">
      <c r="AF1013" s="13"/>
      <c r="AG1013" s="14"/>
    </row>
    <row r="1014" spans="32:33" x14ac:dyDescent="0.25">
      <c r="AF1014" s="13"/>
      <c r="AG1014" s="14"/>
    </row>
    <row r="1015" spans="32:33" x14ac:dyDescent="0.25">
      <c r="AF1015" s="13"/>
      <c r="AG1015" s="14"/>
    </row>
    <row r="1016" spans="32:33" x14ac:dyDescent="0.25">
      <c r="AF1016" s="13"/>
      <c r="AG1016" s="14"/>
    </row>
    <row r="1017" spans="32:33" x14ac:dyDescent="0.25">
      <c r="AF1017" s="13"/>
      <c r="AG1017" s="14"/>
    </row>
    <row r="1018" spans="32:33" x14ac:dyDescent="0.25">
      <c r="AF1018" s="13"/>
      <c r="AG1018" s="14"/>
    </row>
    <row r="1019" spans="32:33" x14ac:dyDescent="0.25">
      <c r="AF1019" s="13"/>
      <c r="AG1019" s="14"/>
    </row>
    <row r="1020" spans="32:33" x14ac:dyDescent="0.25">
      <c r="AF1020" s="13"/>
      <c r="AG1020" s="14"/>
    </row>
    <row r="1021" spans="32:33" x14ac:dyDescent="0.25">
      <c r="AF1021" s="13"/>
      <c r="AG1021" s="14"/>
    </row>
    <row r="1022" spans="32:33" x14ac:dyDescent="0.25">
      <c r="AF1022" s="13"/>
      <c r="AG1022" s="14"/>
    </row>
    <row r="1023" spans="32:33" x14ac:dyDescent="0.25">
      <c r="AF1023" s="13"/>
      <c r="AG1023" s="14"/>
    </row>
    <row r="1024" spans="32:33" x14ac:dyDescent="0.25">
      <c r="AF1024" s="13"/>
      <c r="AG1024" s="14"/>
    </row>
    <row r="1025" spans="32:33" x14ac:dyDescent="0.25">
      <c r="AF1025" s="13"/>
      <c r="AG1025" s="14"/>
    </row>
    <row r="1026" spans="32:33" x14ac:dyDescent="0.25">
      <c r="AF1026" s="13"/>
      <c r="AG1026" s="14"/>
    </row>
    <row r="1027" spans="32:33" x14ac:dyDescent="0.25">
      <c r="AF1027" s="13"/>
      <c r="AG1027" s="14"/>
    </row>
    <row r="1028" spans="32:33" x14ac:dyDescent="0.25">
      <c r="AF1028" s="13"/>
      <c r="AG1028" s="14"/>
    </row>
    <row r="1029" spans="32:33" x14ac:dyDescent="0.25">
      <c r="AF1029" s="13"/>
      <c r="AG1029" s="14"/>
    </row>
    <row r="1030" spans="32:33" x14ac:dyDescent="0.25">
      <c r="AF1030" s="13"/>
      <c r="AG1030" s="14"/>
    </row>
    <row r="1031" spans="32:33" x14ac:dyDescent="0.25">
      <c r="AF1031" s="13"/>
      <c r="AG1031" s="14"/>
    </row>
    <row r="1032" spans="32:33" x14ac:dyDescent="0.25">
      <c r="AF1032" s="13"/>
      <c r="AG1032" s="14"/>
    </row>
    <row r="1033" spans="32:33" x14ac:dyDescent="0.25">
      <c r="AF1033" s="13"/>
      <c r="AG1033" s="14"/>
    </row>
    <row r="1034" spans="32:33" x14ac:dyDescent="0.25">
      <c r="AF1034" s="13"/>
      <c r="AG1034" s="14"/>
    </row>
    <row r="1035" spans="32:33" x14ac:dyDescent="0.25">
      <c r="AF1035" s="13"/>
      <c r="AG1035" s="14"/>
    </row>
    <row r="1036" spans="32:33" x14ac:dyDescent="0.25">
      <c r="AF1036" s="13"/>
      <c r="AG1036" s="14"/>
    </row>
    <row r="1037" spans="32:33" x14ac:dyDescent="0.25">
      <c r="AF1037" s="13"/>
      <c r="AG1037" s="14"/>
    </row>
    <row r="1038" spans="32:33" x14ac:dyDescent="0.25">
      <c r="AF1038" s="13"/>
      <c r="AG1038" s="14"/>
    </row>
    <row r="1039" spans="32:33" x14ac:dyDescent="0.25">
      <c r="AF1039" s="13"/>
      <c r="AG1039" s="14"/>
    </row>
    <row r="1040" spans="32:33" x14ac:dyDescent="0.25">
      <c r="AF1040" s="13"/>
      <c r="AG1040" s="14"/>
    </row>
    <row r="1041" spans="32:33" x14ac:dyDescent="0.25">
      <c r="AF1041" s="13"/>
      <c r="AG1041" s="14"/>
    </row>
    <row r="1042" spans="32:33" x14ac:dyDescent="0.25">
      <c r="AF1042" s="13"/>
      <c r="AG1042" s="14"/>
    </row>
    <row r="1043" spans="32:33" x14ac:dyDescent="0.25">
      <c r="AF1043" s="13"/>
      <c r="AG1043" s="14"/>
    </row>
    <row r="1044" spans="32:33" x14ac:dyDescent="0.25">
      <c r="AF1044" s="13"/>
      <c r="AG1044" s="14"/>
    </row>
    <row r="1045" spans="32:33" x14ac:dyDescent="0.25">
      <c r="AF1045" s="13"/>
      <c r="AG1045" s="14"/>
    </row>
    <row r="1046" spans="32:33" x14ac:dyDescent="0.25">
      <c r="AF1046" s="13"/>
      <c r="AG1046" s="14"/>
    </row>
    <row r="1047" spans="32:33" x14ac:dyDescent="0.25">
      <c r="AF1047" s="13"/>
      <c r="AG1047" s="14"/>
    </row>
    <row r="1048" spans="32:33" x14ac:dyDescent="0.25">
      <c r="AF1048" s="13"/>
      <c r="AG1048" s="14"/>
    </row>
    <row r="1049" spans="32:33" x14ac:dyDescent="0.25">
      <c r="AF1049" s="13"/>
      <c r="AG1049" s="14"/>
    </row>
    <row r="1050" spans="32:33" x14ac:dyDescent="0.25">
      <c r="AF1050" s="13"/>
      <c r="AG1050" s="14"/>
    </row>
    <row r="1051" spans="32:33" x14ac:dyDescent="0.25">
      <c r="AF1051" s="13"/>
      <c r="AG1051" s="14"/>
    </row>
    <row r="1052" spans="32:33" x14ac:dyDescent="0.25">
      <c r="AF1052" s="13"/>
      <c r="AG1052" s="14"/>
    </row>
    <row r="1053" spans="32:33" x14ac:dyDescent="0.25">
      <c r="AF1053" s="13"/>
      <c r="AG1053" s="14"/>
    </row>
    <row r="1054" spans="32:33" x14ac:dyDescent="0.25">
      <c r="AF1054" s="13"/>
      <c r="AG1054" s="14"/>
    </row>
    <row r="1055" spans="32:33" x14ac:dyDescent="0.25">
      <c r="AF1055" s="13"/>
      <c r="AG1055" s="14"/>
    </row>
    <row r="1056" spans="32:33" x14ac:dyDescent="0.25">
      <c r="AF1056" s="13"/>
      <c r="AG1056" s="14"/>
    </row>
    <row r="1057" spans="32:33" x14ac:dyDescent="0.25">
      <c r="AF1057" s="13"/>
      <c r="AG1057" s="14"/>
    </row>
    <row r="1058" spans="32:33" x14ac:dyDescent="0.25">
      <c r="AF1058" s="13"/>
      <c r="AG1058" s="14"/>
    </row>
    <row r="1059" spans="32:33" x14ac:dyDescent="0.25">
      <c r="AF1059" s="13"/>
      <c r="AG1059" s="14"/>
    </row>
    <row r="1060" spans="32:33" x14ac:dyDescent="0.25">
      <c r="AF1060" s="13"/>
      <c r="AG1060" s="14"/>
    </row>
    <row r="1061" spans="32:33" x14ac:dyDescent="0.25">
      <c r="AF1061" s="13"/>
      <c r="AG1061" s="14"/>
    </row>
    <row r="1062" spans="32:33" x14ac:dyDescent="0.25">
      <c r="AF1062" s="13"/>
      <c r="AG1062" s="14"/>
    </row>
    <row r="1063" spans="32:33" x14ac:dyDescent="0.25">
      <c r="AF1063" s="13"/>
      <c r="AG1063" s="14"/>
    </row>
    <row r="1064" spans="32:33" x14ac:dyDescent="0.25">
      <c r="AF1064" s="13"/>
      <c r="AG1064" s="14"/>
    </row>
    <row r="1065" spans="32:33" x14ac:dyDescent="0.25">
      <c r="AF1065" s="13"/>
      <c r="AG1065" s="14"/>
    </row>
    <row r="1066" spans="32:33" x14ac:dyDescent="0.25">
      <c r="AF1066" s="13"/>
      <c r="AG1066" s="14"/>
    </row>
    <row r="1067" spans="32:33" x14ac:dyDescent="0.25">
      <c r="AF1067" s="13"/>
      <c r="AG1067" s="14"/>
    </row>
    <row r="1068" spans="32:33" x14ac:dyDescent="0.25">
      <c r="AF1068" s="13"/>
      <c r="AG1068" s="14"/>
    </row>
    <row r="1069" spans="32:33" x14ac:dyDescent="0.25">
      <c r="AF1069" s="13"/>
      <c r="AG1069" s="14"/>
    </row>
    <row r="1070" spans="32:33" x14ac:dyDescent="0.25">
      <c r="AF1070" s="13"/>
      <c r="AG1070" s="14"/>
    </row>
    <row r="1071" spans="32:33" x14ac:dyDescent="0.25">
      <c r="AF1071" s="13"/>
      <c r="AG1071" s="14"/>
    </row>
    <row r="1072" spans="32:33" x14ac:dyDescent="0.25">
      <c r="AF1072" s="13"/>
      <c r="AG1072" s="14"/>
    </row>
    <row r="1073" spans="32:33" x14ac:dyDescent="0.25">
      <c r="AF1073" s="13"/>
      <c r="AG1073" s="14"/>
    </row>
    <row r="1074" spans="32:33" x14ac:dyDescent="0.25">
      <c r="AF1074" s="13"/>
      <c r="AG1074" s="14"/>
    </row>
    <row r="1075" spans="32:33" x14ac:dyDescent="0.25">
      <c r="AF1075" s="13"/>
      <c r="AG1075" s="14"/>
    </row>
    <row r="1076" spans="32:33" x14ac:dyDescent="0.25">
      <c r="AF1076" s="13"/>
      <c r="AG1076" s="14"/>
    </row>
    <row r="1077" spans="32:33" x14ac:dyDescent="0.25">
      <c r="AF1077" s="13"/>
      <c r="AG1077" s="14"/>
    </row>
    <row r="1078" spans="32:33" x14ac:dyDescent="0.25">
      <c r="AF1078" s="13"/>
      <c r="AG1078" s="14"/>
    </row>
    <row r="1079" spans="32:33" x14ac:dyDescent="0.25">
      <c r="AF1079" s="13"/>
      <c r="AG1079" s="14"/>
    </row>
    <row r="1080" spans="32:33" x14ac:dyDescent="0.25">
      <c r="AF1080" s="13"/>
      <c r="AG1080" s="14"/>
    </row>
    <row r="1081" spans="32:33" x14ac:dyDescent="0.25">
      <c r="AF1081" s="13"/>
      <c r="AG1081" s="14"/>
    </row>
    <row r="1082" spans="32:33" x14ac:dyDescent="0.25">
      <c r="AF1082" s="13"/>
      <c r="AG1082" s="14"/>
    </row>
    <row r="1083" spans="32:33" x14ac:dyDescent="0.25">
      <c r="AF1083" s="13"/>
      <c r="AG1083" s="14"/>
    </row>
    <row r="1084" spans="32:33" x14ac:dyDescent="0.25">
      <c r="AF1084" s="13"/>
      <c r="AG1084" s="14"/>
    </row>
    <row r="1085" spans="32:33" x14ac:dyDescent="0.25">
      <c r="AF1085" s="13"/>
      <c r="AG1085" s="14"/>
    </row>
    <row r="1086" spans="32:33" x14ac:dyDescent="0.25">
      <c r="AF1086" s="13"/>
      <c r="AG1086" s="14"/>
    </row>
    <row r="1087" spans="32:33" x14ac:dyDescent="0.25">
      <c r="AF1087" s="13"/>
      <c r="AG1087" s="14"/>
    </row>
    <row r="1088" spans="32:33" x14ac:dyDescent="0.25">
      <c r="AF1088" s="13"/>
      <c r="AG1088" s="14"/>
    </row>
    <row r="1089" spans="32:33" x14ac:dyDescent="0.25">
      <c r="AF1089" s="13"/>
      <c r="AG1089" s="14"/>
    </row>
    <row r="1090" spans="32:33" x14ac:dyDescent="0.25">
      <c r="AF1090" s="13"/>
      <c r="AG1090" s="14"/>
    </row>
    <row r="1091" spans="32:33" x14ac:dyDescent="0.25">
      <c r="AF1091" s="13"/>
      <c r="AG1091" s="14"/>
    </row>
    <row r="1092" spans="32:33" x14ac:dyDescent="0.25">
      <c r="AF1092" s="13"/>
      <c r="AG1092" s="14"/>
    </row>
    <row r="1093" spans="32:33" x14ac:dyDescent="0.25">
      <c r="AF1093" s="13"/>
      <c r="AG1093" s="14"/>
    </row>
    <row r="1094" spans="32:33" x14ac:dyDescent="0.25">
      <c r="AF1094" s="13"/>
      <c r="AG1094" s="14"/>
    </row>
    <row r="1095" spans="32:33" x14ac:dyDescent="0.25">
      <c r="AF1095" s="13"/>
      <c r="AG1095" s="14"/>
    </row>
    <row r="1096" spans="32:33" x14ac:dyDescent="0.25">
      <c r="AF1096" s="13"/>
      <c r="AG1096" s="14"/>
    </row>
    <row r="1097" spans="32:33" x14ac:dyDescent="0.25">
      <c r="AF1097" s="13"/>
      <c r="AG1097" s="14"/>
    </row>
    <row r="1098" spans="32:33" x14ac:dyDescent="0.25">
      <c r="AF1098" s="13"/>
      <c r="AG1098" s="14"/>
    </row>
    <row r="1099" spans="32:33" x14ac:dyDescent="0.25">
      <c r="AF1099" s="13"/>
      <c r="AG1099" s="14"/>
    </row>
    <row r="1100" spans="32:33" x14ac:dyDescent="0.25">
      <c r="AF1100" s="13"/>
      <c r="AG1100" s="14"/>
    </row>
    <row r="1101" spans="32:33" x14ac:dyDescent="0.25">
      <c r="AF1101" s="13"/>
      <c r="AG1101" s="14"/>
    </row>
    <row r="1102" spans="32:33" x14ac:dyDescent="0.25">
      <c r="AF1102" s="13"/>
      <c r="AG1102" s="14"/>
    </row>
    <row r="1103" spans="32:33" x14ac:dyDescent="0.25">
      <c r="AF1103" s="13"/>
      <c r="AG1103" s="14"/>
    </row>
    <row r="1104" spans="32:33" x14ac:dyDescent="0.25">
      <c r="AF1104" s="13"/>
      <c r="AG1104" s="14"/>
    </row>
    <row r="1105" spans="32:33" x14ac:dyDescent="0.25">
      <c r="AF1105" s="13"/>
      <c r="AG1105" s="14"/>
    </row>
    <row r="1106" spans="32:33" x14ac:dyDescent="0.25">
      <c r="AF1106" s="13"/>
      <c r="AG1106" s="14"/>
    </row>
    <row r="1107" spans="32:33" x14ac:dyDescent="0.25">
      <c r="AF1107" s="13"/>
      <c r="AG1107" s="14"/>
    </row>
    <row r="1108" spans="32:33" x14ac:dyDescent="0.25">
      <c r="AF1108" s="13"/>
      <c r="AG1108" s="14"/>
    </row>
    <row r="1109" spans="32:33" x14ac:dyDescent="0.25">
      <c r="AF1109" s="13"/>
      <c r="AG1109" s="14"/>
    </row>
    <row r="1110" spans="32:33" x14ac:dyDescent="0.25">
      <c r="AF1110" s="13"/>
      <c r="AG1110" s="14"/>
    </row>
    <row r="1111" spans="32:33" x14ac:dyDescent="0.25">
      <c r="AF1111" s="13"/>
      <c r="AG1111" s="14"/>
    </row>
    <row r="1112" spans="32:33" x14ac:dyDescent="0.25">
      <c r="AF1112" s="13"/>
      <c r="AG1112" s="14"/>
    </row>
    <row r="1113" spans="32:33" x14ac:dyDescent="0.25">
      <c r="AF1113" s="13"/>
      <c r="AG1113" s="14"/>
    </row>
    <row r="1114" spans="32:33" x14ac:dyDescent="0.25">
      <c r="AF1114" s="13"/>
      <c r="AG1114" s="14"/>
    </row>
    <row r="1115" spans="32:33" x14ac:dyDescent="0.25">
      <c r="AF1115" s="13"/>
      <c r="AG1115" s="14"/>
    </row>
    <row r="1116" spans="32:33" x14ac:dyDescent="0.25">
      <c r="AF1116" s="13"/>
      <c r="AG1116" s="14"/>
    </row>
    <row r="1117" spans="32:33" x14ac:dyDescent="0.25">
      <c r="AF1117" s="13"/>
      <c r="AG1117" s="14"/>
    </row>
    <row r="1118" spans="32:33" x14ac:dyDescent="0.25">
      <c r="AF1118" s="13"/>
      <c r="AG1118" s="14"/>
    </row>
    <row r="1119" spans="32:33" x14ac:dyDescent="0.25">
      <c r="AF1119" s="13"/>
      <c r="AG1119" s="14"/>
    </row>
    <row r="1120" spans="32:33" x14ac:dyDescent="0.25">
      <c r="AF1120" s="13"/>
      <c r="AG1120" s="14"/>
    </row>
    <row r="1121" spans="32:33" x14ac:dyDescent="0.25">
      <c r="AF1121" s="13"/>
      <c r="AG1121" s="14"/>
    </row>
    <row r="1122" spans="32:33" x14ac:dyDescent="0.25">
      <c r="AF1122" s="13"/>
      <c r="AG1122" s="14"/>
    </row>
    <row r="1123" spans="32:33" x14ac:dyDescent="0.25">
      <c r="AF1123" s="13"/>
      <c r="AG1123" s="14"/>
    </row>
    <row r="1124" spans="32:33" x14ac:dyDescent="0.25">
      <c r="AF1124" s="13"/>
      <c r="AG1124" s="14"/>
    </row>
    <row r="1125" spans="32:33" x14ac:dyDescent="0.25">
      <c r="AF1125" s="13"/>
      <c r="AG1125" s="14"/>
    </row>
    <row r="1126" spans="32:33" x14ac:dyDescent="0.25">
      <c r="AF1126" s="13"/>
      <c r="AG1126" s="14"/>
    </row>
    <row r="1127" spans="32:33" x14ac:dyDescent="0.25">
      <c r="AF1127" s="13"/>
      <c r="AG1127" s="14"/>
    </row>
    <row r="1128" spans="32:33" x14ac:dyDescent="0.25">
      <c r="AF1128" s="13"/>
      <c r="AG1128" s="14"/>
    </row>
    <row r="1129" spans="32:33" x14ac:dyDescent="0.25">
      <c r="AF1129" s="13"/>
      <c r="AG1129" s="14"/>
    </row>
    <row r="1130" spans="32:33" x14ac:dyDescent="0.25">
      <c r="AF1130" s="13"/>
      <c r="AG1130" s="14"/>
    </row>
    <row r="1131" spans="32:33" x14ac:dyDescent="0.25">
      <c r="AF1131" s="13"/>
      <c r="AG1131" s="14"/>
    </row>
    <row r="1132" spans="32:33" x14ac:dyDescent="0.25">
      <c r="AF1132" s="13"/>
      <c r="AG1132" s="14"/>
    </row>
    <row r="1133" spans="32:33" x14ac:dyDescent="0.25">
      <c r="AF1133" s="13"/>
      <c r="AG1133" s="14"/>
    </row>
    <row r="1134" spans="32:33" x14ac:dyDescent="0.25">
      <c r="AF1134" s="13"/>
      <c r="AG1134" s="14"/>
    </row>
    <row r="1135" spans="32:33" x14ac:dyDescent="0.25">
      <c r="AF1135" s="13"/>
      <c r="AG1135" s="14"/>
    </row>
    <row r="1136" spans="32:33" x14ac:dyDescent="0.25">
      <c r="AF1136" s="13"/>
      <c r="AG1136" s="14"/>
    </row>
    <row r="1137" spans="32:33" x14ac:dyDescent="0.25">
      <c r="AF1137" s="13"/>
      <c r="AG1137" s="14"/>
    </row>
    <row r="1138" spans="32:33" x14ac:dyDescent="0.25">
      <c r="AF1138" s="13"/>
      <c r="AG1138" s="14"/>
    </row>
    <row r="1139" spans="32:33" x14ac:dyDescent="0.25">
      <c r="AF1139" s="13"/>
      <c r="AG1139" s="14"/>
    </row>
    <row r="1140" spans="32:33" x14ac:dyDescent="0.25">
      <c r="AF1140" s="13"/>
      <c r="AG1140" s="14"/>
    </row>
    <row r="1141" spans="32:33" x14ac:dyDescent="0.25">
      <c r="AF1141" s="13"/>
      <c r="AG1141" s="14"/>
    </row>
    <row r="1142" spans="32:33" x14ac:dyDescent="0.25">
      <c r="AF1142" s="13"/>
      <c r="AG1142" s="14"/>
    </row>
    <row r="1143" spans="32:33" x14ac:dyDescent="0.25">
      <c r="AF1143" s="13"/>
      <c r="AG1143" s="14"/>
    </row>
    <row r="1144" spans="32:33" x14ac:dyDescent="0.25">
      <c r="AF1144" s="13"/>
      <c r="AG1144" s="14"/>
    </row>
    <row r="1145" spans="32:33" x14ac:dyDescent="0.25">
      <c r="AF1145" s="13"/>
      <c r="AG1145" s="14"/>
    </row>
    <row r="1146" spans="32:33" x14ac:dyDescent="0.25">
      <c r="AF1146" s="13"/>
      <c r="AG1146" s="14"/>
    </row>
    <row r="1147" spans="32:33" x14ac:dyDescent="0.25">
      <c r="AF1147" s="13"/>
      <c r="AG1147" s="14"/>
    </row>
    <row r="1148" spans="32:33" x14ac:dyDescent="0.25">
      <c r="AF1148" s="13"/>
      <c r="AG1148" s="14"/>
    </row>
    <row r="1149" spans="32:33" x14ac:dyDescent="0.25">
      <c r="AF1149" s="13"/>
      <c r="AG1149" s="14"/>
    </row>
    <row r="1150" spans="32:33" x14ac:dyDescent="0.25">
      <c r="AF1150" s="13"/>
      <c r="AG1150" s="14"/>
    </row>
    <row r="1151" spans="32:33" x14ac:dyDescent="0.25">
      <c r="AF1151" s="13"/>
      <c r="AG1151" s="14"/>
    </row>
    <row r="1152" spans="32:33" x14ac:dyDescent="0.25">
      <c r="AF1152" s="13"/>
      <c r="AG1152" s="14"/>
    </row>
    <row r="1153" spans="32:33" x14ac:dyDescent="0.25">
      <c r="AF1153" s="13"/>
      <c r="AG1153" s="14"/>
    </row>
    <row r="1154" spans="32:33" x14ac:dyDescent="0.25">
      <c r="AF1154" s="13"/>
      <c r="AG1154" s="14"/>
    </row>
    <row r="1155" spans="32:33" x14ac:dyDescent="0.25">
      <c r="AF1155" s="13"/>
      <c r="AG1155" s="14"/>
    </row>
    <row r="1156" spans="32:33" x14ac:dyDescent="0.25">
      <c r="AF1156" s="13"/>
      <c r="AG1156" s="14"/>
    </row>
    <row r="1157" spans="32:33" x14ac:dyDescent="0.25">
      <c r="AF1157" s="13"/>
      <c r="AG1157" s="14"/>
    </row>
    <row r="1158" spans="32:33" x14ac:dyDescent="0.25">
      <c r="AF1158" s="13"/>
      <c r="AG1158" s="14"/>
    </row>
    <row r="1159" spans="32:33" x14ac:dyDescent="0.25">
      <c r="AF1159" s="13"/>
      <c r="AG1159" s="14"/>
    </row>
    <row r="1160" spans="32:33" x14ac:dyDescent="0.25">
      <c r="AF1160" s="13"/>
      <c r="AG1160" s="14"/>
    </row>
    <row r="1161" spans="32:33" x14ac:dyDescent="0.25">
      <c r="AF1161" s="13"/>
      <c r="AG1161" s="14"/>
    </row>
    <row r="1162" spans="32:33" x14ac:dyDescent="0.25">
      <c r="AF1162" s="13"/>
      <c r="AG1162" s="14"/>
    </row>
    <row r="1163" spans="32:33" x14ac:dyDescent="0.25">
      <c r="AF1163" s="13"/>
      <c r="AG1163" s="14"/>
    </row>
    <row r="1164" spans="32:33" x14ac:dyDescent="0.25">
      <c r="AF1164" s="13"/>
      <c r="AG1164" s="14"/>
    </row>
    <row r="1165" spans="32:33" x14ac:dyDescent="0.25">
      <c r="AF1165" s="13"/>
      <c r="AG1165" s="14"/>
    </row>
    <row r="1166" spans="32:33" x14ac:dyDescent="0.25">
      <c r="AF1166" s="13"/>
      <c r="AG1166" s="14"/>
    </row>
    <row r="1167" spans="32:33" x14ac:dyDescent="0.25">
      <c r="AF1167" s="13"/>
      <c r="AG1167" s="14"/>
    </row>
    <row r="1168" spans="32:33" x14ac:dyDescent="0.25">
      <c r="AF1168" s="13"/>
      <c r="AG1168" s="14"/>
    </row>
  </sheetData>
  <sheetProtection password="CAAF" sheet="1" objects="1" scenarios="1"/>
  <conditionalFormatting sqref="C319:G411 E213:G215 E218:G218 E221:G223 E229:G231 E226:G226 E242:G244 E246:G246 E249:G252 E255:G266 E269:G304 E307:G318 E237:G239 E234:G234">
    <cfRule type="notContainsBlanks" dxfId="1" priority="33">
      <formula>LEN(TRIM(C213))&gt;0</formula>
    </cfRule>
    <cfRule type="expression" dxfId="0" priority="34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7"/>
  <sheetViews>
    <sheetView showGridLines="0" zoomScaleNormal="100" zoomScaleSheetLayoutView="100" workbookViewId="0">
      <pane xSplit="1" ySplit="3" topLeftCell="B130" activePane="bottomRight" state="frozenSplit"/>
      <selection activeCell="B1" sqref="B1"/>
      <selection pane="topRight" activeCell="B1" sqref="B1"/>
      <selection pane="bottomLeft" activeCell="B1" sqref="B1"/>
      <selection pane="bottomRight" activeCell="A53" sqref="A53"/>
    </sheetView>
  </sheetViews>
  <sheetFormatPr defaultColWidth="8.5703125" defaultRowHeight="15" x14ac:dyDescent="0.25"/>
  <cols>
    <col min="1" max="1" width="65.5703125" style="39" customWidth="1"/>
    <col min="2" max="2" width="38.5703125" style="40" customWidth="1"/>
    <col min="3" max="3" width="60.42578125" style="39" customWidth="1"/>
    <col min="4" max="4" width="42.28515625" style="39" customWidth="1"/>
    <col min="5" max="16384" width="8.5703125" style="39"/>
  </cols>
  <sheetData>
    <row r="1" spans="1:4" x14ac:dyDescent="0.25">
      <c r="A1" s="45" t="str">
        <f ca="1">MID(CELL("FILENAME",B290),FIND("]",CELL("FILENAME",B290))+1,255)</f>
        <v>Note_Fonti_Calcolo</v>
      </c>
    </row>
    <row r="3" spans="1:4" x14ac:dyDescent="0.25">
      <c r="B3" s="47" t="s">
        <v>26</v>
      </c>
      <c r="C3" s="47" t="s">
        <v>35</v>
      </c>
      <c r="D3" s="47" t="s">
        <v>27</v>
      </c>
    </row>
    <row r="4" spans="1:4" ht="15.75" thickBot="1" x14ac:dyDescent="0.3">
      <c r="B4" s="42"/>
      <c r="D4" s="41"/>
    </row>
    <row r="5" spans="1:4" s="44" customFormat="1" ht="26.25" thickBot="1" x14ac:dyDescent="0.3">
      <c r="A5" s="62" t="s">
        <v>37</v>
      </c>
      <c r="B5" s="133"/>
      <c r="C5" s="64"/>
      <c r="D5" s="133"/>
    </row>
    <row r="6" spans="1:4" s="44" customFormat="1" ht="33.75" x14ac:dyDescent="0.25">
      <c r="A6" s="65" t="s">
        <v>67</v>
      </c>
      <c r="B6" s="134" t="s">
        <v>137</v>
      </c>
      <c r="C6" s="135" t="s">
        <v>162</v>
      </c>
      <c r="D6" s="135"/>
    </row>
    <row r="7" spans="1:4" s="44" customFormat="1" ht="22.5" x14ac:dyDescent="0.25">
      <c r="A7" s="68" t="s">
        <v>68</v>
      </c>
      <c r="B7" s="135" t="s">
        <v>138</v>
      </c>
      <c r="C7" s="135"/>
      <c r="D7" s="135"/>
    </row>
    <row r="8" spans="1:4" s="43" customFormat="1" ht="27" customHeight="1" x14ac:dyDescent="0.25">
      <c r="A8" s="65" t="s">
        <v>69</v>
      </c>
      <c r="B8" s="135" t="s">
        <v>138</v>
      </c>
      <c r="C8" s="135" t="s">
        <v>139</v>
      </c>
      <c r="D8" s="135"/>
    </row>
    <row r="9" spans="1:4" s="43" customFormat="1" ht="5.0999999999999996" customHeight="1" thickBot="1" x14ac:dyDescent="0.3">
      <c r="A9" s="121"/>
      <c r="B9" s="136"/>
      <c r="C9" s="81"/>
      <c r="D9" s="81"/>
    </row>
    <row r="10" spans="1:4" s="43" customFormat="1" ht="15.75" thickBot="1" x14ac:dyDescent="0.3">
      <c r="A10" s="62" t="s">
        <v>40</v>
      </c>
      <c r="B10" s="136"/>
      <c r="C10" s="81"/>
      <c r="D10" s="81"/>
    </row>
    <row r="11" spans="1:4" s="43" customFormat="1" ht="33.75" x14ac:dyDescent="0.25">
      <c r="A11" s="65" t="s">
        <v>70</v>
      </c>
      <c r="B11" s="135" t="s">
        <v>140</v>
      </c>
      <c r="C11" s="137" t="s">
        <v>141</v>
      </c>
      <c r="D11" s="137"/>
    </row>
    <row r="12" spans="1:4" s="43" customFormat="1" x14ac:dyDescent="0.25">
      <c r="A12" s="122"/>
      <c r="B12" s="123"/>
      <c r="C12" s="123"/>
      <c r="D12" s="123"/>
    </row>
    <row r="13" spans="1:4" s="43" customFormat="1" ht="25.5" customHeight="1" x14ac:dyDescent="0.25">
      <c r="A13" s="102" t="s">
        <v>41</v>
      </c>
      <c r="B13" s="123"/>
      <c r="C13" s="123"/>
      <c r="D13" s="123"/>
    </row>
    <row r="14" spans="1:4" ht="33.75" x14ac:dyDescent="0.25">
      <c r="A14" s="85" t="s">
        <v>71</v>
      </c>
      <c r="B14" s="135" t="s">
        <v>140</v>
      </c>
      <c r="C14" s="137" t="s">
        <v>143</v>
      </c>
      <c r="D14" s="137" t="s">
        <v>142</v>
      </c>
    </row>
    <row r="15" spans="1:4" s="43" customFormat="1" ht="33.75" x14ac:dyDescent="0.25">
      <c r="A15" s="85" t="s">
        <v>72</v>
      </c>
      <c r="B15" s="135" t="s">
        <v>140</v>
      </c>
      <c r="C15" s="137" t="s">
        <v>145</v>
      </c>
      <c r="D15" s="137" t="s">
        <v>144</v>
      </c>
    </row>
    <row r="16" spans="1:4" s="43" customFormat="1" ht="33.75" x14ac:dyDescent="0.25">
      <c r="A16" s="85" t="s">
        <v>73</v>
      </c>
      <c r="B16" s="135" t="s">
        <v>140</v>
      </c>
      <c r="C16" s="137" t="s">
        <v>146</v>
      </c>
      <c r="D16" s="137"/>
    </row>
    <row r="17" spans="1:4" ht="15.75" thickBot="1" x14ac:dyDescent="0.3">
      <c r="A17" s="86"/>
      <c r="B17" s="138"/>
      <c r="C17" s="64"/>
      <c r="D17" s="138"/>
    </row>
    <row r="18" spans="1:4" ht="49.5" customHeight="1" thickBot="1" x14ac:dyDescent="0.3">
      <c r="A18" s="62" t="s">
        <v>42</v>
      </c>
      <c r="B18" s="87"/>
      <c r="C18" s="64"/>
      <c r="D18" s="87"/>
    </row>
    <row r="19" spans="1:4" ht="30" customHeight="1" x14ac:dyDescent="0.25">
      <c r="A19" s="65" t="s">
        <v>74</v>
      </c>
      <c r="B19" s="135" t="s">
        <v>140</v>
      </c>
      <c r="C19" s="137" t="s">
        <v>147</v>
      </c>
      <c r="D19" s="137"/>
    </row>
    <row r="20" spans="1:4" ht="30" customHeight="1" x14ac:dyDescent="0.25">
      <c r="A20" s="122"/>
      <c r="B20" s="123"/>
      <c r="C20" s="123"/>
      <c r="D20" s="123"/>
    </row>
    <row r="21" spans="1:4" ht="30" customHeight="1" x14ac:dyDescent="0.25">
      <c r="A21" s="102" t="s">
        <v>75</v>
      </c>
      <c r="B21" s="123"/>
      <c r="C21" s="123"/>
      <c r="D21" s="123"/>
    </row>
    <row r="22" spans="1:4" ht="33.75" x14ac:dyDescent="0.25">
      <c r="A22" s="85" t="s">
        <v>76</v>
      </c>
      <c r="B22" s="135" t="s">
        <v>140</v>
      </c>
      <c r="C22" s="137" t="s">
        <v>149</v>
      </c>
      <c r="D22" s="137" t="s">
        <v>148</v>
      </c>
    </row>
    <row r="23" spans="1:4" ht="33.75" x14ac:dyDescent="0.25">
      <c r="A23" s="85" t="s">
        <v>77</v>
      </c>
      <c r="B23" s="135" t="s">
        <v>140</v>
      </c>
      <c r="C23" s="137" t="s">
        <v>151</v>
      </c>
      <c r="D23" s="137" t="s">
        <v>150</v>
      </c>
    </row>
    <row r="24" spans="1:4" ht="33.75" x14ac:dyDescent="0.25">
      <c r="A24" s="85" t="s">
        <v>78</v>
      </c>
      <c r="B24" s="135" t="s">
        <v>140</v>
      </c>
      <c r="C24" s="137" t="s">
        <v>152</v>
      </c>
      <c r="D24" s="137"/>
    </row>
    <row r="25" spans="1:4" ht="15.75" thickBot="1" x14ac:dyDescent="0.3">
      <c r="A25" s="86"/>
      <c r="B25" s="138"/>
      <c r="C25" s="64"/>
      <c r="D25" s="138"/>
    </row>
    <row r="26" spans="1:4" ht="15.75" thickBot="1" x14ac:dyDescent="0.3">
      <c r="A26" s="62" t="s">
        <v>66</v>
      </c>
      <c r="B26" s="136"/>
      <c r="C26" s="64"/>
      <c r="D26" s="136"/>
    </row>
    <row r="27" spans="1:4" ht="33.75" x14ac:dyDescent="0.25">
      <c r="A27" s="65" t="s">
        <v>79</v>
      </c>
      <c r="B27" s="135" t="s">
        <v>140</v>
      </c>
      <c r="C27" s="137" t="s">
        <v>153</v>
      </c>
      <c r="D27" s="137"/>
    </row>
    <row r="28" spans="1:4" ht="5.0999999999999996" customHeight="1" x14ac:dyDescent="0.25">
      <c r="A28" s="122"/>
      <c r="B28" s="123"/>
      <c r="C28" s="123"/>
      <c r="D28" s="123"/>
    </row>
    <row r="29" spans="1:4" x14ac:dyDescent="0.25">
      <c r="A29" s="102" t="s">
        <v>80</v>
      </c>
      <c r="B29" s="123"/>
      <c r="C29" s="123"/>
      <c r="D29" s="123"/>
    </row>
    <row r="30" spans="1:4" ht="5.0999999999999996" customHeight="1" x14ac:dyDescent="0.25">
      <c r="A30" s="94" t="s">
        <v>43</v>
      </c>
      <c r="B30" s="135" t="s">
        <v>140</v>
      </c>
      <c r="C30" s="137" t="s">
        <v>154</v>
      </c>
      <c r="D30" s="137"/>
    </row>
    <row r="31" spans="1:4" ht="21" customHeight="1" x14ac:dyDescent="0.25">
      <c r="A31" s="94" t="s">
        <v>44</v>
      </c>
      <c r="B31" s="135" t="s">
        <v>140</v>
      </c>
      <c r="C31" s="137" t="s">
        <v>155</v>
      </c>
      <c r="D31" s="137"/>
    </row>
    <row r="32" spans="1:4" ht="33.75" x14ac:dyDescent="0.25">
      <c r="A32" s="95" t="s">
        <v>45</v>
      </c>
      <c r="B32" s="135" t="s">
        <v>140</v>
      </c>
      <c r="C32" s="137" t="s">
        <v>156</v>
      </c>
      <c r="D32" s="135"/>
    </row>
    <row r="33" spans="1:4" ht="15.75" thickBot="1" x14ac:dyDescent="0.3">
      <c r="A33" s="86"/>
      <c r="B33" s="138"/>
      <c r="C33" s="64"/>
      <c r="D33" s="138"/>
    </row>
    <row r="34" spans="1:4" ht="5.0999999999999996" customHeight="1" thickBot="1" x14ac:dyDescent="0.3">
      <c r="A34" s="62" t="s">
        <v>49</v>
      </c>
      <c r="B34" s="133"/>
      <c r="C34" s="64"/>
      <c r="D34" s="133"/>
    </row>
    <row r="35" spans="1:4" ht="33.75" x14ac:dyDescent="0.25">
      <c r="A35" s="124" t="s">
        <v>81</v>
      </c>
      <c r="B35" s="135" t="s">
        <v>157</v>
      </c>
      <c r="C35" s="135"/>
      <c r="D35" s="135"/>
    </row>
    <row r="36" spans="1:4" ht="24" customHeight="1" x14ac:dyDescent="0.25">
      <c r="A36" s="124" t="s">
        <v>82</v>
      </c>
      <c r="B36" s="135" t="s">
        <v>157</v>
      </c>
      <c r="C36" s="135"/>
      <c r="D36" s="135"/>
    </row>
    <row r="37" spans="1:4" ht="33.75" x14ac:dyDescent="0.25">
      <c r="A37" s="124" t="s">
        <v>83</v>
      </c>
      <c r="B37" s="135" t="s">
        <v>157</v>
      </c>
      <c r="C37" s="135"/>
      <c r="D37" s="135"/>
    </row>
    <row r="38" spans="1:4" x14ac:dyDescent="0.25">
      <c r="A38" s="100"/>
      <c r="B38" s="135"/>
      <c r="C38" s="135"/>
      <c r="D38" s="135"/>
    </row>
    <row r="39" spans="1:4" ht="33.75" x14ac:dyDescent="0.25">
      <c r="A39" s="100" t="s">
        <v>84</v>
      </c>
      <c r="B39" s="135" t="s">
        <v>157</v>
      </c>
      <c r="C39" s="135" t="s">
        <v>158</v>
      </c>
      <c r="D39" s="135"/>
    </row>
    <row r="40" spans="1:4" x14ac:dyDescent="0.25">
      <c r="A40" s="122"/>
      <c r="B40" s="123"/>
      <c r="C40" s="123"/>
      <c r="D40" s="123"/>
    </row>
    <row r="41" spans="1:4" x14ac:dyDescent="0.25">
      <c r="A41" s="120" t="s">
        <v>85</v>
      </c>
      <c r="B41" s="123"/>
      <c r="C41" s="123" t="s">
        <v>159</v>
      </c>
      <c r="D41" s="123"/>
    </row>
    <row r="42" spans="1:4" ht="27" customHeight="1" x14ac:dyDescent="0.25">
      <c r="A42" s="68" t="s">
        <v>50</v>
      </c>
      <c r="B42" s="135" t="s">
        <v>157</v>
      </c>
      <c r="C42" s="135" t="s">
        <v>159</v>
      </c>
      <c r="D42" s="137"/>
    </row>
    <row r="43" spans="1:4" ht="23.25" customHeight="1" x14ac:dyDescent="0.25">
      <c r="A43" s="68" t="s">
        <v>51</v>
      </c>
      <c r="B43" s="135" t="s">
        <v>157</v>
      </c>
      <c r="C43" s="135" t="s">
        <v>159</v>
      </c>
      <c r="D43" s="137"/>
    </row>
    <row r="44" spans="1:4" ht="33.75" x14ac:dyDescent="0.25">
      <c r="A44" s="68" t="s">
        <v>52</v>
      </c>
      <c r="B44" s="135" t="s">
        <v>157</v>
      </c>
      <c r="C44" s="135" t="s">
        <v>159</v>
      </c>
      <c r="D44" s="137"/>
    </row>
    <row r="45" spans="1:4" ht="33.75" x14ac:dyDescent="0.25">
      <c r="A45" s="68" t="s">
        <v>53</v>
      </c>
      <c r="B45" s="135" t="s">
        <v>157</v>
      </c>
      <c r="C45" s="135" t="s">
        <v>159</v>
      </c>
      <c r="D45" s="137"/>
    </row>
    <row r="46" spans="1:4" x14ac:dyDescent="0.25">
      <c r="A46" s="122"/>
      <c r="B46" s="123"/>
      <c r="C46" s="123"/>
      <c r="D46" s="123"/>
    </row>
    <row r="47" spans="1:4" x14ac:dyDescent="0.25">
      <c r="A47" s="102" t="s">
        <v>86</v>
      </c>
      <c r="B47" s="123"/>
      <c r="C47" s="123"/>
      <c r="D47" s="123"/>
    </row>
    <row r="48" spans="1:4" ht="33.75" x14ac:dyDescent="0.25">
      <c r="A48" s="103" t="s">
        <v>87</v>
      </c>
      <c r="B48" s="135" t="s">
        <v>157</v>
      </c>
      <c r="C48" s="135"/>
      <c r="D48" s="135"/>
    </row>
    <row r="49" spans="1:4" ht="33.75" x14ac:dyDescent="0.25">
      <c r="A49" s="106" t="s">
        <v>88</v>
      </c>
      <c r="B49" s="135" t="s">
        <v>157</v>
      </c>
      <c r="C49" s="135"/>
      <c r="D49" s="135"/>
    </row>
    <row r="50" spans="1:4" ht="29.25" customHeight="1" x14ac:dyDescent="0.25">
      <c r="A50" s="106" t="s">
        <v>89</v>
      </c>
      <c r="B50" s="135" t="s">
        <v>157</v>
      </c>
      <c r="C50" s="135"/>
      <c r="D50" s="135"/>
    </row>
    <row r="51" spans="1:4" ht="33.75" x14ac:dyDescent="0.25">
      <c r="A51" s="100" t="s">
        <v>90</v>
      </c>
      <c r="B51" s="135" t="s">
        <v>157</v>
      </c>
      <c r="C51" s="135"/>
      <c r="D51" s="135"/>
    </row>
    <row r="52" spans="1:4" ht="33.75" x14ac:dyDescent="0.25">
      <c r="A52" s="103" t="s">
        <v>91</v>
      </c>
      <c r="B52" s="135" t="s">
        <v>157</v>
      </c>
      <c r="C52" s="135"/>
      <c r="D52" s="135"/>
    </row>
    <row r="53" spans="1:4" ht="33.75" x14ac:dyDescent="0.25">
      <c r="A53" s="106" t="s">
        <v>92</v>
      </c>
      <c r="B53" s="135" t="s">
        <v>157</v>
      </c>
      <c r="C53" s="135"/>
      <c r="D53" s="135"/>
    </row>
    <row r="54" spans="1:4" ht="33.75" x14ac:dyDescent="0.25">
      <c r="A54" s="106" t="s">
        <v>93</v>
      </c>
      <c r="B54" s="135" t="s">
        <v>157</v>
      </c>
      <c r="C54" s="135"/>
      <c r="D54" s="135"/>
    </row>
    <row r="55" spans="1:4" ht="33.75" x14ac:dyDescent="0.25">
      <c r="A55" s="100" t="s">
        <v>94</v>
      </c>
      <c r="B55" s="135" t="s">
        <v>157</v>
      </c>
      <c r="C55" s="135"/>
      <c r="D55" s="135"/>
    </row>
    <row r="56" spans="1:4" ht="33.75" x14ac:dyDescent="0.25">
      <c r="A56" s="114" t="s">
        <v>95</v>
      </c>
      <c r="B56" s="135" t="s">
        <v>157</v>
      </c>
      <c r="C56" s="135"/>
      <c r="D56" s="135"/>
    </row>
    <row r="57" spans="1:4" ht="33.75" x14ac:dyDescent="0.25">
      <c r="A57" s="106" t="s">
        <v>96</v>
      </c>
      <c r="B57" s="135" t="s">
        <v>157</v>
      </c>
      <c r="C57" s="135"/>
      <c r="D57" s="135"/>
    </row>
    <row r="58" spans="1:4" ht="33.75" x14ac:dyDescent="0.25">
      <c r="A58" s="106" t="s">
        <v>97</v>
      </c>
      <c r="B58" s="135" t="s">
        <v>157</v>
      </c>
      <c r="C58" s="135"/>
      <c r="D58" s="135"/>
    </row>
    <row r="59" spans="1:4" ht="33.75" x14ac:dyDescent="0.25">
      <c r="A59" s="100" t="s">
        <v>98</v>
      </c>
      <c r="B59" s="135" t="s">
        <v>157</v>
      </c>
      <c r="C59" s="135"/>
      <c r="D59" s="135"/>
    </row>
    <row r="60" spans="1:4" x14ac:dyDescent="0.25">
      <c r="A60" s="122"/>
      <c r="B60" s="123"/>
      <c r="C60" s="123"/>
      <c r="D60" s="123"/>
    </row>
    <row r="61" spans="1:4" x14ac:dyDescent="0.25">
      <c r="A61" s="120" t="s">
        <v>99</v>
      </c>
      <c r="B61" s="123"/>
      <c r="C61" s="123"/>
      <c r="D61" s="123"/>
    </row>
    <row r="62" spans="1:4" ht="33.75" x14ac:dyDescent="0.25">
      <c r="A62" s="114" t="s">
        <v>100</v>
      </c>
      <c r="B62" s="135" t="s">
        <v>157</v>
      </c>
      <c r="C62" s="135"/>
      <c r="D62" s="135" t="s">
        <v>160</v>
      </c>
    </row>
    <row r="63" spans="1:4" ht="33.75" x14ac:dyDescent="0.25">
      <c r="A63" s="117" t="s">
        <v>101</v>
      </c>
      <c r="B63" s="135" t="s">
        <v>157</v>
      </c>
      <c r="C63" s="135"/>
      <c r="D63" s="135" t="s">
        <v>160</v>
      </c>
    </row>
    <row r="64" spans="1:4" ht="33.75" x14ac:dyDescent="0.25">
      <c r="A64" s="117" t="s">
        <v>102</v>
      </c>
      <c r="B64" s="135" t="s">
        <v>157</v>
      </c>
      <c r="C64" s="135"/>
      <c r="D64" s="135" t="s">
        <v>160</v>
      </c>
    </row>
    <row r="65" spans="1:4" ht="33.75" x14ac:dyDescent="0.25">
      <c r="A65" s="117" t="s">
        <v>103</v>
      </c>
      <c r="B65" s="135" t="s">
        <v>157</v>
      </c>
      <c r="C65" s="135"/>
      <c r="D65" s="135" t="s">
        <v>160</v>
      </c>
    </row>
    <row r="66" spans="1:4" ht="33.75" x14ac:dyDescent="0.25">
      <c r="A66" s="117" t="s">
        <v>104</v>
      </c>
      <c r="B66" s="135" t="s">
        <v>157</v>
      </c>
      <c r="C66" s="135"/>
      <c r="D66" s="135" t="s">
        <v>160</v>
      </c>
    </row>
    <row r="67" spans="1:4" ht="33.75" x14ac:dyDescent="0.25">
      <c r="A67" s="117" t="s">
        <v>105</v>
      </c>
      <c r="B67" s="135" t="s">
        <v>157</v>
      </c>
      <c r="C67" s="135"/>
      <c r="D67" s="135" t="s">
        <v>160</v>
      </c>
    </row>
    <row r="68" spans="1:4" ht="33.75" x14ac:dyDescent="0.25">
      <c r="A68" s="117" t="s">
        <v>106</v>
      </c>
      <c r="B68" s="135" t="s">
        <v>157</v>
      </c>
      <c r="C68" s="135"/>
      <c r="D68" s="135" t="s">
        <v>160</v>
      </c>
    </row>
    <row r="69" spans="1:4" ht="33.75" x14ac:dyDescent="0.25">
      <c r="A69" s="117" t="s">
        <v>107</v>
      </c>
      <c r="B69" s="135" t="s">
        <v>157</v>
      </c>
      <c r="C69" s="135"/>
      <c r="D69" s="135" t="s">
        <v>160</v>
      </c>
    </row>
    <row r="70" spans="1:4" ht="33.75" x14ac:dyDescent="0.25">
      <c r="A70" s="117" t="s">
        <v>108</v>
      </c>
      <c r="B70" s="135" t="s">
        <v>157</v>
      </c>
      <c r="C70" s="135"/>
      <c r="D70" s="135" t="s">
        <v>160</v>
      </c>
    </row>
    <row r="71" spans="1:4" ht="33.75" x14ac:dyDescent="0.25">
      <c r="A71" s="117" t="s">
        <v>109</v>
      </c>
      <c r="B71" s="135" t="s">
        <v>157</v>
      </c>
      <c r="C71" s="135"/>
      <c r="D71" s="135" t="s">
        <v>160</v>
      </c>
    </row>
    <row r="72" spans="1:4" ht="33.75" x14ac:dyDescent="0.25">
      <c r="A72" s="117" t="s">
        <v>110</v>
      </c>
      <c r="B72" s="135" t="s">
        <v>157</v>
      </c>
      <c r="C72" s="135"/>
      <c r="D72" s="135" t="s">
        <v>160</v>
      </c>
    </row>
    <row r="73" spans="1:4" ht="33.75" x14ac:dyDescent="0.25">
      <c r="A73" s="118" t="s">
        <v>111</v>
      </c>
      <c r="B73" s="135" t="s">
        <v>157</v>
      </c>
      <c r="C73" s="135"/>
      <c r="D73" s="135" t="s">
        <v>160</v>
      </c>
    </row>
    <row r="74" spans="1:4" ht="33.75" x14ac:dyDescent="0.25">
      <c r="A74" s="114" t="s">
        <v>112</v>
      </c>
      <c r="B74" s="135" t="s">
        <v>157</v>
      </c>
      <c r="C74" s="135"/>
      <c r="D74" s="135" t="s">
        <v>160</v>
      </c>
    </row>
    <row r="75" spans="1:4" ht="33.75" x14ac:dyDescent="0.25">
      <c r="A75" s="117" t="s">
        <v>113</v>
      </c>
      <c r="B75" s="135" t="s">
        <v>157</v>
      </c>
      <c r="C75" s="135"/>
      <c r="D75" s="135" t="s">
        <v>160</v>
      </c>
    </row>
    <row r="76" spans="1:4" ht="33.75" x14ac:dyDescent="0.25">
      <c r="A76" s="117" t="s">
        <v>114</v>
      </c>
      <c r="B76" s="135" t="s">
        <v>157</v>
      </c>
      <c r="C76" s="135"/>
      <c r="D76" s="135" t="s">
        <v>160</v>
      </c>
    </row>
    <row r="77" spans="1:4" ht="33.75" x14ac:dyDescent="0.25">
      <c r="A77" s="117" t="s">
        <v>115</v>
      </c>
      <c r="B77" s="135" t="s">
        <v>157</v>
      </c>
      <c r="C77" s="135"/>
      <c r="D77" s="135" t="s">
        <v>160</v>
      </c>
    </row>
    <row r="78" spans="1:4" ht="33.75" x14ac:dyDescent="0.25">
      <c r="A78" s="117" t="s">
        <v>116</v>
      </c>
      <c r="B78" s="135" t="s">
        <v>157</v>
      </c>
      <c r="C78" s="135"/>
      <c r="D78" s="135" t="s">
        <v>160</v>
      </c>
    </row>
    <row r="79" spans="1:4" ht="33.75" x14ac:dyDescent="0.25">
      <c r="A79" s="117" t="s">
        <v>117</v>
      </c>
      <c r="B79" s="135" t="s">
        <v>157</v>
      </c>
      <c r="C79" s="135"/>
      <c r="D79" s="135" t="s">
        <v>160</v>
      </c>
    </row>
    <row r="80" spans="1:4" ht="33.75" x14ac:dyDescent="0.25">
      <c r="A80" s="117" t="s">
        <v>118</v>
      </c>
      <c r="B80" s="135" t="s">
        <v>157</v>
      </c>
      <c r="C80" s="135"/>
      <c r="D80" s="135" t="s">
        <v>160</v>
      </c>
    </row>
    <row r="81" spans="1:4" ht="33.75" x14ac:dyDescent="0.25">
      <c r="A81" s="117" t="s">
        <v>119</v>
      </c>
      <c r="B81" s="135" t="s">
        <v>157</v>
      </c>
      <c r="C81" s="135"/>
      <c r="D81" s="135" t="s">
        <v>160</v>
      </c>
    </row>
    <row r="82" spans="1:4" ht="33.75" x14ac:dyDescent="0.25">
      <c r="A82" s="117" t="s">
        <v>120</v>
      </c>
      <c r="B82" s="135" t="s">
        <v>157</v>
      </c>
      <c r="C82" s="135"/>
      <c r="D82" s="135" t="s">
        <v>160</v>
      </c>
    </row>
    <row r="83" spans="1:4" ht="33.75" x14ac:dyDescent="0.25">
      <c r="A83" s="117" t="s">
        <v>121</v>
      </c>
      <c r="B83" s="135" t="s">
        <v>157</v>
      </c>
      <c r="C83" s="135"/>
      <c r="D83" s="135" t="s">
        <v>160</v>
      </c>
    </row>
    <row r="84" spans="1:4" ht="33.75" x14ac:dyDescent="0.25">
      <c r="A84" s="117" t="s">
        <v>122</v>
      </c>
      <c r="B84" s="135" t="s">
        <v>157</v>
      </c>
      <c r="C84" s="135"/>
      <c r="D84" s="135" t="s">
        <v>160</v>
      </c>
    </row>
    <row r="85" spans="1:4" ht="33.75" x14ac:dyDescent="0.25">
      <c r="A85" s="118" t="s">
        <v>123</v>
      </c>
      <c r="B85" s="135" t="s">
        <v>157</v>
      </c>
      <c r="C85" s="135"/>
      <c r="D85" s="135" t="s">
        <v>160</v>
      </c>
    </row>
    <row r="86" spans="1:4" ht="33.75" x14ac:dyDescent="0.25">
      <c r="A86" s="114" t="s">
        <v>124</v>
      </c>
      <c r="B86" s="135" t="s">
        <v>157</v>
      </c>
      <c r="C86" s="135"/>
      <c r="D86" s="135" t="s">
        <v>160</v>
      </c>
    </row>
    <row r="87" spans="1:4" ht="33.75" x14ac:dyDescent="0.25">
      <c r="A87" s="117" t="s">
        <v>125</v>
      </c>
      <c r="B87" s="135" t="s">
        <v>157</v>
      </c>
      <c r="C87" s="135"/>
      <c r="D87" s="135" t="s">
        <v>160</v>
      </c>
    </row>
    <row r="88" spans="1:4" ht="33.75" x14ac:dyDescent="0.25">
      <c r="A88" s="117" t="s">
        <v>126</v>
      </c>
      <c r="B88" s="135" t="s">
        <v>157</v>
      </c>
      <c r="C88" s="135"/>
      <c r="D88" s="135" t="s">
        <v>160</v>
      </c>
    </row>
    <row r="89" spans="1:4" ht="33.75" x14ac:dyDescent="0.25">
      <c r="A89" s="117" t="s">
        <v>127</v>
      </c>
      <c r="B89" s="135" t="s">
        <v>157</v>
      </c>
      <c r="C89" s="135"/>
      <c r="D89" s="135" t="s">
        <v>160</v>
      </c>
    </row>
    <row r="90" spans="1:4" ht="33.75" x14ac:dyDescent="0.25">
      <c r="A90" s="117" t="s">
        <v>128</v>
      </c>
      <c r="B90" s="135" t="s">
        <v>157</v>
      </c>
      <c r="C90" s="135"/>
      <c r="D90" s="135" t="s">
        <v>160</v>
      </c>
    </row>
    <row r="91" spans="1:4" ht="33.75" x14ac:dyDescent="0.25">
      <c r="A91" s="117" t="s">
        <v>129</v>
      </c>
      <c r="B91" s="135" t="s">
        <v>157</v>
      </c>
      <c r="C91" s="135"/>
      <c r="D91" s="135" t="s">
        <v>160</v>
      </c>
    </row>
    <row r="92" spans="1:4" ht="33.75" x14ac:dyDescent="0.25">
      <c r="A92" s="117" t="s">
        <v>130</v>
      </c>
      <c r="B92" s="135" t="s">
        <v>157</v>
      </c>
      <c r="C92" s="135"/>
      <c r="D92" s="135" t="s">
        <v>160</v>
      </c>
    </row>
    <row r="93" spans="1:4" ht="33.75" x14ac:dyDescent="0.25">
      <c r="A93" s="117" t="s">
        <v>131</v>
      </c>
      <c r="B93" s="135" t="s">
        <v>157</v>
      </c>
      <c r="C93" s="135"/>
      <c r="D93" s="135" t="s">
        <v>160</v>
      </c>
    </row>
    <row r="94" spans="1:4" ht="33.75" x14ac:dyDescent="0.25">
      <c r="A94" s="117" t="s">
        <v>132</v>
      </c>
      <c r="B94" s="135" t="s">
        <v>157</v>
      </c>
      <c r="C94" s="135"/>
      <c r="D94" s="135" t="s">
        <v>160</v>
      </c>
    </row>
    <row r="95" spans="1:4" ht="33.75" x14ac:dyDescent="0.25">
      <c r="A95" s="117" t="s">
        <v>133</v>
      </c>
      <c r="B95" s="135" t="s">
        <v>157</v>
      </c>
      <c r="C95" s="135"/>
      <c r="D95" s="135" t="s">
        <v>160</v>
      </c>
    </row>
    <row r="96" spans="1:4" ht="33.75" x14ac:dyDescent="0.25">
      <c r="A96" s="117" t="s">
        <v>134</v>
      </c>
      <c r="B96" s="135" t="s">
        <v>157</v>
      </c>
      <c r="C96" s="135"/>
      <c r="D96" s="135" t="s">
        <v>160</v>
      </c>
    </row>
    <row r="97" spans="1:4" ht="33.75" x14ac:dyDescent="0.25">
      <c r="A97" s="118" t="s">
        <v>135</v>
      </c>
      <c r="B97" s="135" t="s">
        <v>157</v>
      </c>
      <c r="C97" s="135"/>
      <c r="D97" s="135" t="s">
        <v>160</v>
      </c>
    </row>
    <row r="98" spans="1:4" x14ac:dyDescent="0.25">
      <c r="A98" s="122"/>
      <c r="B98" s="123"/>
      <c r="C98" s="123"/>
      <c r="D98" s="123"/>
    </row>
    <row r="99" spans="1:4" x14ac:dyDescent="0.25">
      <c r="A99" s="120" t="s">
        <v>136</v>
      </c>
      <c r="B99" s="139"/>
      <c r="C99" s="139"/>
      <c r="D99" s="139"/>
    </row>
    <row r="100" spans="1:4" ht="33.75" x14ac:dyDescent="0.25">
      <c r="A100" s="114" t="s">
        <v>54</v>
      </c>
      <c r="B100" s="135" t="s">
        <v>157</v>
      </c>
      <c r="C100" s="135" t="s">
        <v>161</v>
      </c>
      <c r="D100" s="135" t="s">
        <v>160</v>
      </c>
    </row>
    <row r="101" spans="1:4" ht="33.75" x14ac:dyDescent="0.25">
      <c r="A101" s="117" t="s">
        <v>55</v>
      </c>
      <c r="B101" s="135" t="s">
        <v>157</v>
      </c>
      <c r="C101" s="135" t="s">
        <v>161</v>
      </c>
      <c r="D101" s="135" t="s">
        <v>160</v>
      </c>
    </row>
    <row r="102" spans="1:4" ht="33.75" x14ac:dyDescent="0.25">
      <c r="A102" s="117" t="s">
        <v>56</v>
      </c>
      <c r="B102" s="135" t="s">
        <v>157</v>
      </c>
      <c r="C102" s="135" t="s">
        <v>161</v>
      </c>
      <c r="D102" s="135" t="s">
        <v>160</v>
      </c>
    </row>
    <row r="103" spans="1:4" ht="33.75" x14ac:dyDescent="0.25">
      <c r="A103" s="117" t="s">
        <v>57</v>
      </c>
      <c r="B103" s="135" t="s">
        <v>157</v>
      </c>
      <c r="C103" s="135" t="s">
        <v>161</v>
      </c>
      <c r="D103" s="135" t="s">
        <v>160</v>
      </c>
    </row>
    <row r="104" spans="1:4" ht="33.75" x14ac:dyDescent="0.25">
      <c r="A104" s="117" t="s">
        <v>58</v>
      </c>
      <c r="B104" s="135" t="s">
        <v>157</v>
      </c>
      <c r="C104" s="135" t="s">
        <v>161</v>
      </c>
      <c r="D104" s="135" t="s">
        <v>160</v>
      </c>
    </row>
    <row r="105" spans="1:4" ht="33.75" x14ac:dyDescent="0.25">
      <c r="A105" s="117" t="s">
        <v>59</v>
      </c>
      <c r="B105" s="135" t="s">
        <v>157</v>
      </c>
      <c r="C105" s="135" t="s">
        <v>161</v>
      </c>
      <c r="D105" s="135" t="s">
        <v>160</v>
      </c>
    </row>
    <row r="106" spans="1:4" ht="33.75" x14ac:dyDescent="0.25">
      <c r="A106" s="117" t="s">
        <v>60</v>
      </c>
      <c r="B106" s="135" t="s">
        <v>157</v>
      </c>
      <c r="C106" s="135" t="s">
        <v>161</v>
      </c>
      <c r="D106" s="135" t="s">
        <v>160</v>
      </c>
    </row>
    <row r="107" spans="1:4" ht="33.75" x14ac:dyDescent="0.25">
      <c r="A107" s="117" t="s">
        <v>61</v>
      </c>
      <c r="B107" s="135" t="s">
        <v>157</v>
      </c>
      <c r="C107" s="135" t="s">
        <v>161</v>
      </c>
      <c r="D107" s="135" t="s">
        <v>160</v>
      </c>
    </row>
    <row r="108" spans="1:4" ht="33.75" x14ac:dyDescent="0.25">
      <c r="A108" s="117" t="s">
        <v>62</v>
      </c>
      <c r="B108" s="135" t="s">
        <v>157</v>
      </c>
      <c r="C108" s="135" t="s">
        <v>161</v>
      </c>
      <c r="D108" s="135" t="s">
        <v>160</v>
      </c>
    </row>
    <row r="109" spans="1:4" ht="33.75" x14ac:dyDescent="0.25">
      <c r="A109" s="117" t="s">
        <v>63</v>
      </c>
      <c r="B109" s="135" t="s">
        <v>157</v>
      </c>
      <c r="C109" s="135" t="s">
        <v>161</v>
      </c>
      <c r="D109" s="135" t="s">
        <v>160</v>
      </c>
    </row>
    <row r="110" spans="1:4" ht="33.75" x14ac:dyDescent="0.25">
      <c r="A110" s="117" t="s">
        <v>64</v>
      </c>
      <c r="B110" s="135" t="s">
        <v>157</v>
      </c>
      <c r="C110" s="135" t="s">
        <v>161</v>
      </c>
      <c r="D110" s="135" t="s">
        <v>160</v>
      </c>
    </row>
    <row r="111" spans="1:4" ht="33.75" x14ac:dyDescent="0.25">
      <c r="A111" s="118" t="s">
        <v>65</v>
      </c>
      <c r="B111" s="135" t="s">
        <v>157</v>
      </c>
      <c r="C111" s="135" t="s">
        <v>161</v>
      </c>
      <c r="D111" s="135" t="s">
        <v>160</v>
      </c>
    </row>
    <row r="112" spans="1:4" x14ac:dyDescent="0.25">
      <c r="B112" s="42"/>
      <c r="D112" s="41"/>
    </row>
    <row r="113" spans="2:4" x14ac:dyDescent="0.25">
      <c r="B113" s="42"/>
      <c r="D113" s="41"/>
    </row>
    <row r="114" spans="2:4" x14ac:dyDescent="0.25">
      <c r="B114" s="42"/>
      <c r="D114" s="41"/>
    </row>
    <row r="115" spans="2:4" x14ac:dyDescent="0.25">
      <c r="B115" s="42"/>
      <c r="D115" s="41"/>
    </row>
    <row r="116" spans="2:4" x14ac:dyDescent="0.25">
      <c r="B116" s="42"/>
      <c r="D116" s="41"/>
    </row>
    <row r="117" spans="2:4" x14ac:dyDescent="0.25">
      <c r="B117" s="42"/>
      <c r="D117" s="41"/>
    </row>
    <row r="118" spans="2:4" x14ac:dyDescent="0.25">
      <c r="B118" s="42"/>
      <c r="D118" s="41"/>
    </row>
    <row r="119" spans="2:4" x14ac:dyDescent="0.25">
      <c r="B119" s="42"/>
      <c r="D119" s="41"/>
    </row>
    <row r="120" spans="2:4" x14ac:dyDescent="0.25">
      <c r="B120" s="42"/>
      <c r="D120" s="41"/>
    </row>
    <row r="121" spans="2:4" x14ac:dyDescent="0.25">
      <c r="B121" s="42"/>
      <c r="D121" s="41"/>
    </row>
    <row r="122" spans="2:4" x14ac:dyDescent="0.25">
      <c r="B122" s="42"/>
      <c r="D122" s="41"/>
    </row>
    <row r="123" spans="2:4" x14ac:dyDescent="0.25">
      <c r="B123" s="42"/>
      <c r="D123" s="41"/>
    </row>
    <row r="124" spans="2:4" x14ac:dyDescent="0.25">
      <c r="B124" s="42"/>
      <c r="D124" s="41"/>
    </row>
    <row r="125" spans="2:4" x14ac:dyDescent="0.25">
      <c r="B125" s="42"/>
      <c r="D125" s="41"/>
    </row>
    <row r="126" spans="2:4" x14ac:dyDescent="0.25">
      <c r="B126" s="42"/>
      <c r="D126" s="41"/>
    </row>
    <row r="127" spans="2:4" x14ac:dyDescent="0.25">
      <c r="B127" s="42"/>
      <c r="D127" s="41"/>
    </row>
    <row r="128" spans="2:4" x14ac:dyDescent="0.25">
      <c r="B128" s="42"/>
      <c r="D128" s="41"/>
    </row>
    <row r="129" spans="2:4" x14ac:dyDescent="0.25">
      <c r="B129" s="42"/>
      <c r="D129" s="41"/>
    </row>
    <row r="130" spans="2:4" x14ac:dyDescent="0.25">
      <c r="B130" s="42"/>
      <c r="D130" s="41"/>
    </row>
    <row r="131" spans="2:4" x14ac:dyDescent="0.25">
      <c r="B131" s="42"/>
      <c r="D131" s="41"/>
    </row>
    <row r="132" spans="2:4" x14ac:dyDescent="0.25">
      <c r="B132" s="42"/>
      <c r="D132" s="41"/>
    </row>
    <row r="133" spans="2:4" x14ac:dyDescent="0.25">
      <c r="B133" s="42"/>
      <c r="D133" s="41"/>
    </row>
    <row r="134" spans="2:4" x14ac:dyDescent="0.25">
      <c r="B134" s="42"/>
      <c r="D134" s="41"/>
    </row>
    <row r="135" spans="2:4" x14ac:dyDescent="0.25">
      <c r="B135" s="42"/>
      <c r="D135" s="41"/>
    </row>
    <row r="136" spans="2:4" x14ac:dyDescent="0.25">
      <c r="B136" s="42"/>
      <c r="D136" s="41"/>
    </row>
    <row r="137" spans="2:4" x14ac:dyDescent="0.25">
      <c r="B137" s="42"/>
      <c r="D137" s="41"/>
    </row>
    <row r="138" spans="2:4" x14ac:dyDescent="0.25">
      <c r="B138" s="42"/>
      <c r="D138" s="41"/>
    </row>
    <row r="139" spans="2:4" x14ac:dyDescent="0.25">
      <c r="B139" s="42"/>
      <c r="D139" s="41"/>
    </row>
    <row r="140" spans="2:4" x14ac:dyDescent="0.25">
      <c r="B140" s="42"/>
      <c r="D140" s="41"/>
    </row>
    <row r="141" spans="2:4" x14ac:dyDescent="0.25">
      <c r="B141" s="42"/>
      <c r="D141" s="41"/>
    </row>
    <row r="142" spans="2:4" x14ac:dyDescent="0.25">
      <c r="B142" s="42"/>
      <c r="D142" s="41"/>
    </row>
    <row r="143" spans="2:4" x14ac:dyDescent="0.25">
      <c r="B143" s="42"/>
      <c r="D143" s="41"/>
    </row>
    <row r="144" spans="2:4" x14ac:dyDescent="0.25">
      <c r="B144" s="42"/>
      <c r="D144" s="41"/>
    </row>
    <row r="145" spans="2:4" x14ac:dyDescent="0.25">
      <c r="B145" s="42"/>
      <c r="D145" s="41"/>
    </row>
    <row r="146" spans="2:4" x14ac:dyDescent="0.25">
      <c r="B146" s="42"/>
      <c r="D146" s="41"/>
    </row>
    <row r="147" spans="2:4" x14ac:dyDescent="0.25">
      <c r="B147" s="42"/>
      <c r="D147" s="41"/>
    </row>
    <row r="148" spans="2:4" x14ac:dyDescent="0.25">
      <c r="B148" s="42"/>
      <c r="D148" s="41"/>
    </row>
    <row r="149" spans="2:4" x14ac:dyDescent="0.25">
      <c r="B149" s="42"/>
      <c r="D149" s="41"/>
    </row>
    <row r="150" spans="2:4" x14ac:dyDescent="0.25">
      <c r="B150" s="42"/>
      <c r="D150" s="41"/>
    </row>
    <row r="151" spans="2:4" x14ac:dyDescent="0.25">
      <c r="B151" s="42"/>
      <c r="D151" s="41"/>
    </row>
    <row r="152" spans="2:4" x14ac:dyDescent="0.25">
      <c r="B152" s="42"/>
      <c r="D152" s="41"/>
    </row>
    <row r="153" spans="2:4" x14ac:dyDescent="0.25">
      <c r="B153" s="42"/>
      <c r="D153" s="41"/>
    </row>
    <row r="154" spans="2:4" x14ac:dyDescent="0.25">
      <c r="B154" s="42"/>
      <c r="D154" s="41"/>
    </row>
    <row r="155" spans="2:4" x14ac:dyDescent="0.25">
      <c r="B155" s="42"/>
      <c r="D155" s="41"/>
    </row>
    <row r="156" spans="2:4" x14ac:dyDescent="0.25">
      <c r="B156" s="42"/>
      <c r="D156" s="41"/>
    </row>
    <row r="157" spans="2:4" x14ac:dyDescent="0.25">
      <c r="B157" s="42"/>
      <c r="D157" s="41"/>
    </row>
    <row r="158" spans="2:4" x14ac:dyDescent="0.25">
      <c r="B158" s="42"/>
      <c r="D158" s="41"/>
    </row>
    <row r="159" spans="2:4" x14ac:dyDescent="0.25">
      <c r="B159" s="42"/>
      <c r="D159" s="41"/>
    </row>
    <row r="160" spans="2:4" x14ac:dyDescent="0.25">
      <c r="B160" s="42"/>
      <c r="D160" s="41"/>
    </row>
    <row r="161" spans="2:4" x14ac:dyDescent="0.25">
      <c r="B161" s="42"/>
      <c r="D161" s="41"/>
    </row>
    <row r="162" spans="2:4" x14ac:dyDescent="0.25">
      <c r="B162" s="42"/>
      <c r="D162" s="41"/>
    </row>
    <row r="163" spans="2:4" x14ac:dyDescent="0.25">
      <c r="B163" s="42"/>
      <c r="D163" s="41"/>
    </row>
    <row r="164" spans="2:4" x14ac:dyDescent="0.25">
      <c r="B164" s="42"/>
      <c r="D164" s="41"/>
    </row>
    <row r="165" spans="2:4" x14ac:dyDescent="0.25">
      <c r="B165" s="42"/>
      <c r="D165" s="41"/>
    </row>
    <row r="166" spans="2:4" x14ac:dyDescent="0.25">
      <c r="B166" s="42"/>
      <c r="D166" s="41"/>
    </row>
    <row r="167" spans="2:4" x14ac:dyDescent="0.25">
      <c r="B167" s="42"/>
      <c r="D167" s="41"/>
    </row>
    <row r="168" spans="2:4" x14ac:dyDescent="0.25">
      <c r="B168" s="42"/>
      <c r="D168" s="41"/>
    </row>
    <row r="169" spans="2:4" x14ac:dyDescent="0.25">
      <c r="B169" s="42"/>
      <c r="D169" s="41"/>
    </row>
    <row r="170" spans="2:4" x14ac:dyDescent="0.25">
      <c r="B170" s="42"/>
      <c r="D170" s="41"/>
    </row>
    <row r="171" spans="2:4" x14ac:dyDescent="0.25">
      <c r="B171" s="42"/>
      <c r="D171" s="41"/>
    </row>
    <row r="172" spans="2:4" x14ac:dyDescent="0.25">
      <c r="B172" s="42"/>
      <c r="D172" s="41"/>
    </row>
    <row r="173" spans="2:4" x14ac:dyDescent="0.25">
      <c r="B173" s="42"/>
      <c r="D173" s="41"/>
    </row>
    <row r="174" spans="2:4" x14ac:dyDescent="0.25">
      <c r="B174" s="42"/>
      <c r="D174" s="41"/>
    </row>
    <row r="175" spans="2:4" x14ac:dyDescent="0.25">
      <c r="B175" s="42"/>
      <c r="D175" s="41"/>
    </row>
    <row r="176" spans="2:4" x14ac:dyDescent="0.25">
      <c r="B176" s="42"/>
      <c r="D176" s="41"/>
    </row>
    <row r="177" spans="2:4" x14ac:dyDescent="0.25">
      <c r="B177" s="42"/>
      <c r="D177" s="41"/>
    </row>
    <row r="178" spans="2:4" x14ac:dyDescent="0.25">
      <c r="B178" s="42"/>
      <c r="D178" s="41"/>
    </row>
    <row r="179" spans="2:4" x14ac:dyDescent="0.25">
      <c r="B179" s="42"/>
      <c r="D179" s="41"/>
    </row>
    <row r="180" spans="2:4" x14ac:dyDescent="0.25">
      <c r="B180" s="42"/>
      <c r="D180" s="41"/>
    </row>
    <row r="181" spans="2:4" x14ac:dyDescent="0.25">
      <c r="B181" s="42"/>
      <c r="D181" s="41"/>
    </row>
    <row r="182" spans="2:4" x14ac:dyDescent="0.25">
      <c r="B182" s="42"/>
      <c r="D182" s="41"/>
    </row>
    <row r="183" spans="2:4" x14ac:dyDescent="0.25">
      <c r="B183" s="42"/>
      <c r="D183" s="41"/>
    </row>
    <row r="184" spans="2:4" x14ac:dyDescent="0.25">
      <c r="B184" s="42"/>
      <c r="D184" s="41"/>
    </row>
    <row r="185" spans="2:4" x14ac:dyDescent="0.25">
      <c r="B185" s="42"/>
      <c r="D185" s="41"/>
    </row>
    <row r="186" spans="2:4" x14ac:dyDescent="0.25">
      <c r="B186" s="42"/>
      <c r="D186" s="41"/>
    </row>
    <row r="187" spans="2:4" x14ac:dyDescent="0.25">
      <c r="B187" s="42"/>
      <c r="D187" s="41"/>
    </row>
    <row r="188" spans="2:4" x14ac:dyDescent="0.25">
      <c r="B188" s="42"/>
      <c r="D188" s="41"/>
    </row>
    <row r="189" spans="2:4" x14ac:dyDescent="0.25">
      <c r="B189" s="42"/>
      <c r="D189" s="41"/>
    </row>
    <row r="190" spans="2:4" x14ac:dyDescent="0.25">
      <c r="B190" s="42"/>
      <c r="D190" s="41"/>
    </row>
    <row r="191" spans="2:4" x14ac:dyDescent="0.25">
      <c r="B191" s="42"/>
      <c r="D191" s="41"/>
    </row>
    <row r="192" spans="2:4" x14ac:dyDescent="0.25">
      <c r="B192" s="42"/>
      <c r="D192" s="41"/>
    </row>
    <row r="193" spans="2:4" x14ac:dyDescent="0.25">
      <c r="B193" s="42"/>
      <c r="D193" s="41"/>
    </row>
    <row r="194" spans="2:4" x14ac:dyDescent="0.25">
      <c r="B194" s="42"/>
      <c r="D194" s="41"/>
    </row>
    <row r="195" spans="2:4" x14ac:dyDescent="0.25">
      <c r="B195" s="42"/>
      <c r="D195" s="41"/>
    </row>
    <row r="196" spans="2:4" x14ac:dyDescent="0.25">
      <c r="B196" s="42"/>
      <c r="D196" s="41"/>
    </row>
    <row r="197" spans="2:4" x14ac:dyDescent="0.25">
      <c r="B197" s="42"/>
      <c r="D197" s="41"/>
    </row>
    <row r="198" spans="2:4" x14ac:dyDescent="0.25">
      <c r="B198" s="42"/>
      <c r="D198" s="41"/>
    </row>
    <row r="199" spans="2:4" x14ac:dyDescent="0.25">
      <c r="B199" s="42"/>
      <c r="D199" s="41"/>
    </row>
    <row r="200" spans="2:4" x14ac:dyDescent="0.25">
      <c r="B200" s="42"/>
      <c r="D200" s="41"/>
    </row>
    <row r="201" spans="2:4" x14ac:dyDescent="0.25">
      <c r="B201" s="42"/>
      <c r="D201" s="41"/>
    </row>
    <row r="202" spans="2:4" x14ac:dyDescent="0.25">
      <c r="B202" s="42"/>
      <c r="D202" s="41"/>
    </row>
    <row r="203" spans="2:4" x14ac:dyDescent="0.25">
      <c r="B203" s="42"/>
      <c r="D203" s="41"/>
    </row>
    <row r="204" spans="2:4" x14ac:dyDescent="0.25">
      <c r="B204" s="42"/>
      <c r="D204" s="41"/>
    </row>
    <row r="205" spans="2:4" x14ac:dyDescent="0.25">
      <c r="B205" s="42"/>
      <c r="D205" s="41"/>
    </row>
    <row r="206" spans="2:4" x14ac:dyDescent="0.25">
      <c r="B206" s="42"/>
      <c r="D206" s="41"/>
    </row>
    <row r="207" spans="2:4" x14ac:dyDescent="0.25">
      <c r="B207" s="42"/>
      <c r="D207" s="41"/>
    </row>
    <row r="208" spans="2:4" x14ac:dyDescent="0.25">
      <c r="B208" s="42"/>
      <c r="D208" s="41"/>
    </row>
    <row r="209" spans="2:4" x14ac:dyDescent="0.25">
      <c r="B209" s="42"/>
      <c r="D209" s="41"/>
    </row>
    <row r="210" spans="2:4" x14ac:dyDescent="0.25">
      <c r="B210" s="42"/>
      <c r="D210" s="41"/>
    </row>
    <row r="211" spans="2:4" x14ac:dyDescent="0.25">
      <c r="B211" s="42"/>
      <c r="D211" s="41"/>
    </row>
    <row r="212" spans="2:4" x14ac:dyDescent="0.25">
      <c r="B212" s="42"/>
      <c r="D212" s="41"/>
    </row>
    <row r="213" spans="2:4" x14ac:dyDescent="0.25">
      <c r="B213" s="42"/>
      <c r="D213" s="41"/>
    </row>
    <row r="214" spans="2:4" x14ac:dyDescent="0.25">
      <c r="B214" s="42"/>
      <c r="D214" s="41"/>
    </row>
    <row r="215" spans="2:4" x14ac:dyDescent="0.25">
      <c r="B215" s="42"/>
      <c r="D215" s="41"/>
    </row>
    <row r="216" spans="2:4" x14ac:dyDescent="0.25">
      <c r="B216" s="42"/>
      <c r="D216" s="41"/>
    </row>
    <row r="217" spans="2:4" x14ac:dyDescent="0.25">
      <c r="B217" s="42"/>
      <c r="D217" s="41"/>
    </row>
    <row r="218" spans="2:4" x14ac:dyDescent="0.25">
      <c r="B218" s="42"/>
      <c r="D218" s="41"/>
    </row>
    <row r="219" spans="2:4" x14ac:dyDescent="0.25">
      <c r="B219" s="42"/>
      <c r="D219" s="41"/>
    </row>
    <row r="220" spans="2:4" x14ac:dyDescent="0.25">
      <c r="B220" s="42"/>
      <c r="D220" s="41"/>
    </row>
    <row r="221" spans="2:4" x14ac:dyDescent="0.25">
      <c r="B221" s="42"/>
      <c r="D221" s="41"/>
    </row>
    <row r="222" spans="2:4" x14ac:dyDescent="0.25">
      <c r="B222" s="42"/>
      <c r="D222" s="41"/>
    </row>
    <row r="223" spans="2:4" x14ac:dyDescent="0.25">
      <c r="B223" s="42"/>
      <c r="D223" s="41"/>
    </row>
    <row r="224" spans="2:4" x14ac:dyDescent="0.25">
      <c r="B224" s="42"/>
      <c r="D224" s="41"/>
    </row>
    <row r="225" spans="2:4" x14ac:dyDescent="0.25">
      <c r="B225" s="42"/>
      <c r="D225" s="41"/>
    </row>
    <row r="226" spans="2:4" x14ac:dyDescent="0.25">
      <c r="B226" s="42"/>
      <c r="D226" s="41"/>
    </row>
    <row r="227" spans="2:4" x14ac:dyDescent="0.25">
      <c r="B227" s="42"/>
      <c r="D227" s="41"/>
    </row>
    <row r="228" spans="2:4" x14ac:dyDescent="0.25">
      <c r="B228" s="42"/>
      <c r="D228" s="41"/>
    </row>
    <row r="229" spans="2:4" x14ac:dyDescent="0.25">
      <c r="B229" s="42"/>
      <c r="D229" s="41"/>
    </row>
    <row r="230" spans="2:4" x14ac:dyDescent="0.25">
      <c r="B230" s="42"/>
      <c r="D230" s="41"/>
    </row>
    <row r="231" spans="2:4" x14ac:dyDescent="0.25">
      <c r="B231" s="42"/>
      <c r="D231" s="41"/>
    </row>
    <row r="232" spans="2:4" x14ac:dyDescent="0.25">
      <c r="B232" s="42"/>
      <c r="D232" s="41"/>
    </row>
    <row r="233" spans="2:4" x14ac:dyDescent="0.25">
      <c r="B233" s="42"/>
      <c r="D233" s="41"/>
    </row>
    <row r="234" spans="2:4" x14ac:dyDescent="0.25">
      <c r="B234" s="42"/>
      <c r="D234" s="41"/>
    </row>
    <row r="235" spans="2:4" x14ac:dyDescent="0.25">
      <c r="B235" s="42"/>
      <c r="D235" s="41"/>
    </row>
    <row r="236" spans="2:4" x14ac:dyDescent="0.25">
      <c r="B236" s="42"/>
      <c r="D236" s="41"/>
    </row>
    <row r="237" spans="2:4" x14ac:dyDescent="0.25">
      <c r="B237" s="42"/>
      <c r="D237" s="41"/>
    </row>
    <row r="238" spans="2:4" x14ac:dyDescent="0.25">
      <c r="B238" s="42"/>
      <c r="D238" s="41"/>
    </row>
    <row r="239" spans="2:4" x14ac:dyDescent="0.25">
      <c r="B239" s="42"/>
      <c r="D239" s="41"/>
    </row>
    <row r="240" spans="2:4" x14ac:dyDescent="0.25">
      <c r="B240" s="42"/>
      <c r="D240" s="41"/>
    </row>
    <row r="241" spans="2:4" x14ac:dyDescent="0.25">
      <c r="B241" s="42"/>
      <c r="D241" s="41"/>
    </row>
    <row r="242" spans="2:4" x14ac:dyDescent="0.25">
      <c r="B242" s="42"/>
      <c r="D242" s="41"/>
    </row>
    <row r="243" spans="2:4" x14ac:dyDescent="0.25">
      <c r="B243" s="42"/>
      <c r="D243" s="41"/>
    </row>
    <row r="244" spans="2:4" x14ac:dyDescent="0.25">
      <c r="B244" s="42"/>
      <c r="D244" s="41"/>
    </row>
    <row r="245" spans="2:4" x14ac:dyDescent="0.25">
      <c r="B245" s="42"/>
      <c r="D245" s="41"/>
    </row>
    <row r="246" spans="2:4" x14ac:dyDescent="0.25">
      <c r="B246" s="42"/>
      <c r="D246" s="41"/>
    </row>
    <row r="247" spans="2:4" x14ac:dyDescent="0.25">
      <c r="B247" s="42"/>
      <c r="D247" s="41"/>
    </row>
    <row r="248" spans="2:4" x14ac:dyDescent="0.25">
      <c r="B248" s="42"/>
      <c r="D248" s="41"/>
    </row>
    <row r="249" spans="2:4" x14ac:dyDescent="0.25">
      <c r="B249" s="42"/>
      <c r="D249" s="41"/>
    </row>
    <row r="250" spans="2:4" x14ac:dyDescent="0.25">
      <c r="B250" s="42"/>
      <c r="D250" s="41"/>
    </row>
    <row r="251" spans="2:4" x14ac:dyDescent="0.25">
      <c r="B251" s="42"/>
      <c r="D251" s="41"/>
    </row>
    <row r="252" spans="2:4" x14ac:dyDescent="0.25">
      <c r="B252" s="42"/>
      <c r="D252" s="41"/>
    </row>
    <row r="253" spans="2:4" x14ac:dyDescent="0.25">
      <c r="B253" s="42"/>
      <c r="D253" s="41"/>
    </row>
    <row r="254" spans="2:4" x14ac:dyDescent="0.25">
      <c r="B254" s="42"/>
      <c r="D254" s="41"/>
    </row>
    <row r="255" spans="2:4" x14ac:dyDescent="0.25">
      <c r="B255" s="42"/>
      <c r="D255" s="41"/>
    </row>
    <row r="256" spans="2:4" x14ac:dyDescent="0.25">
      <c r="B256" s="42"/>
      <c r="D256" s="41"/>
    </row>
    <row r="257" spans="2:4" x14ac:dyDescent="0.25">
      <c r="B257" s="42"/>
      <c r="D257" s="41"/>
    </row>
    <row r="258" spans="2:4" x14ac:dyDescent="0.25">
      <c r="B258" s="42"/>
      <c r="D258" s="41"/>
    </row>
    <row r="259" spans="2:4" x14ac:dyDescent="0.25">
      <c r="B259" s="42"/>
      <c r="D259" s="41"/>
    </row>
    <row r="260" spans="2:4" x14ac:dyDescent="0.25">
      <c r="B260" s="42"/>
      <c r="D260" s="41"/>
    </row>
    <row r="261" spans="2:4" x14ac:dyDescent="0.25">
      <c r="B261" s="42"/>
      <c r="D261" s="41"/>
    </row>
    <row r="262" spans="2:4" x14ac:dyDescent="0.25">
      <c r="B262" s="42"/>
      <c r="D262" s="41"/>
    </row>
    <row r="263" spans="2:4" x14ac:dyDescent="0.25">
      <c r="B263" s="42"/>
      <c r="D263" s="41"/>
    </row>
    <row r="264" spans="2:4" x14ac:dyDescent="0.25">
      <c r="B264" s="42"/>
      <c r="D264" s="41"/>
    </row>
    <row r="265" spans="2:4" x14ac:dyDescent="0.25">
      <c r="B265" s="42"/>
      <c r="D265" s="41"/>
    </row>
    <row r="266" spans="2:4" x14ac:dyDescent="0.25">
      <c r="B266" s="42"/>
      <c r="D266" s="41"/>
    </row>
    <row r="267" spans="2:4" x14ac:dyDescent="0.25">
      <c r="B267" s="42"/>
      <c r="D267" s="41"/>
    </row>
    <row r="268" spans="2:4" x14ac:dyDescent="0.25">
      <c r="B268" s="42"/>
      <c r="D268" s="41"/>
    </row>
    <row r="269" spans="2:4" x14ac:dyDescent="0.25">
      <c r="B269" s="42"/>
      <c r="D269" s="41"/>
    </row>
    <row r="270" spans="2:4" x14ac:dyDescent="0.25">
      <c r="B270" s="42"/>
      <c r="D270" s="41"/>
    </row>
    <row r="271" spans="2:4" x14ac:dyDescent="0.25">
      <c r="B271" s="42"/>
      <c r="D271" s="41"/>
    </row>
    <row r="272" spans="2:4" x14ac:dyDescent="0.25">
      <c r="B272" s="42"/>
      <c r="D272" s="41"/>
    </row>
    <row r="273" spans="2:4" x14ac:dyDescent="0.25">
      <c r="B273" s="42"/>
      <c r="D273" s="41"/>
    </row>
    <row r="274" spans="2:4" x14ac:dyDescent="0.25">
      <c r="B274" s="42"/>
      <c r="D274" s="41"/>
    </row>
    <row r="275" spans="2:4" x14ac:dyDescent="0.25">
      <c r="B275" s="42"/>
      <c r="D275" s="41"/>
    </row>
    <row r="276" spans="2:4" x14ac:dyDescent="0.25">
      <c r="B276" s="42"/>
      <c r="D276" s="41"/>
    </row>
    <row r="277" spans="2:4" x14ac:dyDescent="0.25">
      <c r="B277" s="42"/>
      <c r="D277" s="41"/>
    </row>
    <row r="278" spans="2:4" x14ac:dyDescent="0.25">
      <c r="B278" s="42"/>
      <c r="D278" s="41"/>
    </row>
    <row r="279" spans="2:4" x14ac:dyDescent="0.25">
      <c r="B279" s="42"/>
      <c r="D279" s="41"/>
    </row>
    <row r="280" spans="2:4" x14ac:dyDescent="0.25">
      <c r="B280" s="42"/>
      <c r="D280" s="41"/>
    </row>
    <row r="281" spans="2:4" x14ac:dyDescent="0.25">
      <c r="B281" s="42"/>
      <c r="D281" s="41"/>
    </row>
    <row r="282" spans="2:4" x14ac:dyDescent="0.25">
      <c r="B282" s="42"/>
      <c r="D282" s="41"/>
    </row>
    <row r="283" spans="2:4" x14ac:dyDescent="0.25">
      <c r="B283" s="42"/>
      <c r="D283" s="41"/>
    </row>
    <row r="284" spans="2:4" x14ac:dyDescent="0.25">
      <c r="B284" s="42"/>
      <c r="D284" s="41"/>
    </row>
    <row r="285" spans="2:4" x14ac:dyDescent="0.25">
      <c r="B285" s="42"/>
      <c r="D285" s="41"/>
    </row>
    <row r="286" spans="2:4" x14ac:dyDescent="0.25">
      <c r="B286" s="42"/>
      <c r="D286" s="41"/>
    </row>
    <row r="287" spans="2:4" x14ac:dyDescent="0.25">
      <c r="B287" s="42"/>
      <c r="D287" s="41"/>
    </row>
    <row r="288" spans="2:4" x14ac:dyDescent="0.25">
      <c r="B288" s="42"/>
      <c r="D288" s="41"/>
    </row>
    <row r="289" spans="2:4" x14ac:dyDescent="0.25">
      <c r="B289" s="42"/>
      <c r="D289" s="41"/>
    </row>
    <row r="290" spans="2:4" x14ac:dyDescent="0.25">
      <c r="B290" s="42"/>
      <c r="D290" s="41"/>
    </row>
    <row r="291" spans="2:4" x14ac:dyDescent="0.25">
      <c r="B291" s="42"/>
      <c r="D291" s="41"/>
    </row>
    <row r="292" spans="2:4" x14ac:dyDescent="0.25">
      <c r="B292" s="42"/>
      <c r="D292" s="41"/>
    </row>
    <row r="293" spans="2:4" x14ac:dyDescent="0.25">
      <c r="B293" s="42"/>
      <c r="D293" s="41"/>
    </row>
    <row r="294" spans="2:4" x14ac:dyDescent="0.25">
      <c r="B294" s="42"/>
      <c r="D294" s="41"/>
    </row>
    <row r="295" spans="2:4" x14ac:dyDescent="0.25">
      <c r="B295" s="42"/>
      <c r="D295" s="41"/>
    </row>
    <row r="296" spans="2:4" x14ac:dyDescent="0.25">
      <c r="B296" s="42"/>
      <c r="D296" s="41"/>
    </row>
    <row r="297" spans="2:4" x14ac:dyDescent="0.25">
      <c r="B297" s="42"/>
      <c r="D297" s="41"/>
    </row>
    <row r="298" spans="2:4" x14ac:dyDescent="0.25">
      <c r="B298" s="42"/>
      <c r="D298" s="41"/>
    </row>
    <row r="299" spans="2:4" x14ac:dyDescent="0.25">
      <c r="B299" s="42"/>
      <c r="D299" s="41"/>
    </row>
    <row r="300" spans="2:4" x14ac:dyDescent="0.25">
      <c r="B300" s="42"/>
      <c r="D300" s="41"/>
    </row>
    <row r="301" spans="2:4" x14ac:dyDescent="0.25">
      <c r="B301" s="42"/>
      <c r="D301" s="41"/>
    </row>
    <row r="302" spans="2:4" x14ac:dyDescent="0.25">
      <c r="B302" s="42"/>
      <c r="D302" s="41"/>
    </row>
    <row r="303" spans="2:4" x14ac:dyDescent="0.25">
      <c r="B303" s="42"/>
      <c r="D303" s="41"/>
    </row>
    <row r="304" spans="2:4" x14ac:dyDescent="0.25">
      <c r="B304" s="42"/>
      <c r="D304" s="41"/>
    </row>
    <row r="305" spans="2:4" x14ac:dyDescent="0.25">
      <c r="B305" s="42"/>
      <c r="D305" s="41"/>
    </row>
    <row r="306" spans="2:4" x14ac:dyDescent="0.25">
      <c r="B306" s="42"/>
      <c r="D306" s="41"/>
    </row>
    <row r="307" spans="2:4" x14ac:dyDescent="0.25">
      <c r="B307" s="42"/>
      <c r="D307" s="41"/>
    </row>
    <row r="308" spans="2:4" x14ac:dyDescent="0.25">
      <c r="B308" s="42"/>
      <c r="D308" s="41"/>
    </row>
    <row r="309" spans="2:4" x14ac:dyDescent="0.25">
      <c r="B309" s="42"/>
      <c r="D309" s="41"/>
    </row>
    <row r="310" spans="2:4" x14ac:dyDescent="0.25">
      <c r="B310" s="42"/>
      <c r="D310" s="41"/>
    </row>
    <row r="311" spans="2:4" x14ac:dyDescent="0.25">
      <c r="B311" s="42"/>
      <c r="D311" s="41"/>
    </row>
    <row r="312" spans="2:4" x14ac:dyDescent="0.25">
      <c r="B312" s="42"/>
      <c r="D312" s="41"/>
    </row>
    <row r="313" spans="2:4" x14ac:dyDescent="0.25">
      <c r="B313" s="42"/>
      <c r="D313" s="41"/>
    </row>
    <row r="314" spans="2:4" x14ac:dyDescent="0.25">
      <c r="B314" s="42"/>
      <c r="D314" s="41"/>
    </row>
    <row r="315" spans="2:4" x14ac:dyDescent="0.25">
      <c r="B315" s="42"/>
      <c r="D315" s="41"/>
    </row>
    <row r="316" spans="2:4" x14ac:dyDescent="0.25">
      <c r="B316" s="42"/>
      <c r="D316" s="41"/>
    </row>
    <row r="317" spans="2:4" x14ac:dyDescent="0.25">
      <c r="B317" s="42"/>
      <c r="D317" s="41"/>
    </row>
    <row r="318" spans="2:4" x14ac:dyDescent="0.25">
      <c r="B318" s="42"/>
      <c r="D318" s="41"/>
    </row>
    <row r="319" spans="2:4" x14ac:dyDescent="0.25">
      <c r="B319" s="42"/>
      <c r="D319" s="41"/>
    </row>
    <row r="320" spans="2:4" x14ac:dyDescent="0.25">
      <c r="B320" s="42"/>
      <c r="D320" s="41"/>
    </row>
    <row r="321" spans="2:4" x14ac:dyDescent="0.25">
      <c r="B321" s="42"/>
      <c r="D321" s="41"/>
    </row>
    <row r="322" spans="2:4" x14ac:dyDescent="0.25">
      <c r="B322" s="42"/>
      <c r="D322" s="41"/>
    </row>
    <row r="323" spans="2:4" x14ac:dyDescent="0.25">
      <c r="B323" s="42"/>
      <c r="D323" s="41"/>
    </row>
    <row r="324" spans="2:4" x14ac:dyDescent="0.25">
      <c r="B324" s="42"/>
      <c r="D324" s="41"/>
    </row>
    <row r="325" spans="2:4" x14ac:dyDescent="0.25">
      <c r="B325" s="42"/>
      <c r="D325" s="41"/>
    </row>
    <row r="326" spans="2:4" x14ac:dyDescent="0.25">
      <c r="B326" s="42"/>
      <c r="D326" s="41"/>
    </row>
    <row r="327" spans="2:4" x14ac:dyDescent="0.25">
      <c r="B327" s="42"/>
      <c r="D327" s="41"/>
    </row>
    <row r="328" spans="2:4" x14ac:dyDescent="0.25">
      <c r="B328" s="42"/>
      <c r="D328" s="41"/>
    </row>
    <row r="329" spans="2:4" x14ac:dyDescent="0.25">
      <c r="B329" s="42"/>
      <c r="D329" s="41"/>
    </row>
    <row r="330" spans="2:4" x14ac:dyDescent="0.25">
      <c r="B330" s="42"/>
      <c r="D330" s="41"/>
    </row>
    <row r="331" spans="2:4" x14ac:dyDescent="0.25">
      <c r="B331" s="42"/>
      <c r="D331" s="41"/>
    </row>
    <row r="332" spans="2:4" x14ac:dyDescent="0.25">
      <c r="B332" s="42"/>
      <c r="D332" s="41"/>
    </row>
    <row r="333" spans="2:4" x14ac:dyDescent="0.25">
      <c r="B333" s="42"/>
      <c r="D333" s="41"/>
    </row>
    <row r="334" spans="2:4" x14ac:dyDescent="0.25">
      <c r="B334" s="42"/>
      <c r="D334" s="41"/>
    </row>
    <row r="335" spans="2:4" x14ac:dyDescent="0.25">
      <c r="B335" s="42"/>
      <c r="D335" s="41"/>
    </row>
    <row r="336" spans="2:4" x14ac:dyDescent="0.25">
      <c r="B336" s="42"/>
      <c r="D336" s="41"/>
    </row>
    <row r="337" spans="2:4" x14ac:dyDescent="0.25">
      <c r="B337" s="42"/>
      <c r="D337" s="41"/>
    </row>
    <row r="338" spans="2:4" x14ac:dyDescent="0.25">
      <c r="B338" s="42"/>
      <c r="D338" s="41"/>
    </row>
    <row r="339" spans="2:4" x14ac:dyDescent="0.25">
      <c r="B339" s="42"/>
      <c r="D339" s="41"/>
    </row>
    <row r="340" spans="2:4" x14ac:dyDescent="0.25">
      <c r="B340" s="42"/>
      <c r="D340" s="41"/>
    </row>
    <row r="341" spans="2:4" x14ac:dyDescent="0.25">
      <c r="B341" s="42"/>
      <c r="D341" s="41"/>
    </row>
    <row r="342" spans="2:4" x14ac:dyDescent="0.25">
      <c r="B342" s="42"/>
      <c r="D342" s="41"/>
    </row>
    <row r="343" spans="2:4" x14ac:dyDescent="0.25">
      <c r="B343" s="42"/>
      <c r="D343" s="41"/>
    </row>
    <row r="344" spans="2:4" x14ac:dyDescent="0.25">
      <c r="B344" s="42"/>
      <c r="D344" s="41"/>
    </row>
    <row r="345" spans="2:4" x14ac:dyDescent="0.25">
      <c r="B345" s="42"/>
      <c r="D345" s="41"/>
    </row>
    <row r="346" spans="2:4" x14ac:dyDescent="0.25">
      <c r="B346" s="42"/>
      <c r="D346" s="41"/>
    </row>
    <row r="347" spans="2:4" x14ac:dyDescent="0.25">
      <c r="B347" s="42"/>
      <c r="D347" s="41"/>
    </row>
    <row r="348" spans="2:4" x14ac:dyDescent="0.25">
      <c r="B348" s="42"/>
      <c r="D348" s="41"/>
    </row>
    <row r="349" spans="2:4" x14ac:dyDescent="0.25">
      <c r="B349" s="42"/>
      <c r="D349" s="41"/>
    </row>
    <row r="350" spans="2:4" x14ac:dyDescent="0.25">
      <c r="B350" s="42"/>
      <c r="D350" s="41"/>
    </row>
    <row r="351" spans="2:4" x14ac:dyDescent="0.25">
      <c r="B351" s="42"/>
      <c r="D351" s="41"/>
    </row>
    <row r="352" spans="2:4" x14ac:dyDescent="0.25">
      <c r="B352" s="42"/>
      <c r="D352" s="41"/>
    </row>
    <row r="353" spans="2:4" x14ac:dyDescent="0.25">
      <c r="B353" s="42"/>
      <c r="D353" s="41"/>
    </row>
    <row r="354" spans="2:4" x14ac:dyDescent="0.25">
      <c r="B354" s="42"/>
      <c r="D354" s="41"/>
    </row>
    <row r="355" spans="2:4" x14ac:dyDescent="0.25">
      <c r="B355" s="42"/>
      <c r="D355" s="41"/>
    </row>
    <row r="356" spans="2:4" x14ac:dyDescent="0.25">
      <c r="B356" s="42"/>
      <c r="D356" s="41"/>
    </row>
    <row r="357" spans="2:4" x14ac:dyDescent="0.25">
      <c r="B357" s="42"/>
      <c r="D357" s="41"/>
    </row>
    <row r="358" spans="2:4" x14ac:dyDescent="0.25">
      <c r="B358" s="42"/>
      <c r="D358" s="41"/>
    </row>
    <row r="359" spans="2:4" x14ac:dyDescent="0.25">
      <c r="B359" s="42"/>
      <c r="D359" s="41"/>
    </row>
    <row r="360" spans="2:4" x14ac:dyDescent="0.25">
      <c r="B360" s="42"/>
      <c r="D360" s="41"/>
    </row>
    <row r="361" spans="2:4" x14ac:dyDescent="0.25">
      <c r="B361" s="42"/>
      <c r="D361" s="41"/>
    </row>
    <row r="362" spans="2:4" x14ac:dyDescent="0.25">
      <c r="B362" s="42"/>
      <c r="D362" s="41"/>
    </row>
    <row r="363" spans="2:4" x14ac:dyDescent="0.25">
      <c r="B363" s="42"/>
      <c r="D363" s="41"/>
    </row>
    <row r="364" spans="2:4" x14ac:dyDescent="0.25">
      <c r="B364" s="42"/>
      <c r="D364" s="41"/>
    </row>
    <row r="365" spans="2:4" x14ac:dyDescent="0.25">
      <c r="B365" s="42"/>
      <c r="D365" s="41"/>
    </row>
    <row r="366" spans="2:4" x14ac:dyDescent="0.25">
      <c r="B366" s="42"/>
      <c r="D366" s="41"/>
    </row>
    <row r="367" spans="2:4" x14ac:dyDescent="0.25">
      <c r="B367" s="42"/>
      <c r="D367" s="41"/>
    </row>
    <row r="368" spans="2:4" x14ac:dyDescent="0.25">
      <c r="B368" s="42"/>
      <c r="D368" s="41"/>
    </row>
    <row r="369" spans="2:4" x14ac:dyDescent="0.25">
      <c r="B369" s="42"/>
      <c r="D369" s="41"/>
    </row>
    <row r="370" spans="2:4" x14ac:dyDescent="0.25">
      <c r="B370" s="42"/>
      <c r="D370" s="41"/>
    </row>
    <row r="371" spans="2:4" x14ac:dyDescent="0.25">
      <c r="B371" s="42"/>
      <c r="D371" s="41"/>
    </row>
    <row r="372" spans="2:4" x14ac:dyDescent="0.25">
      <c r="B372" s="42"/>
      <c r="D372" s="41"/>
    </row>
    <row r="373" spans="2:4" x14ac:dyDescent="0.25">
      <c r="B373" s="42"/>
      <c r="D373" s="41"/>
    </row>
    <row r="374" spans="2:4" x14ac:dyDescent="0.25">
      <c r="B374" s="42"/>
      <c r="D374" s="41"/>
    </row>
    <row r="375" spans="2:4" x14ac:dyDescent="0.25">
      <c r="B375" s="42"/>
      <c r="D375" s="41"/>
    </row>
    <row r="376" spans="2:4" x14ac:dyDescent="0.25">
      <c r="B376" s="42"/>
      <c r="D376" s="41"/>
    </row>
    <row r="377" spans="2:4" x14ac:dyDescent="0.25">
      <c r="B377" s="42"/>
      <c r="D377" s="41"/>
    </row>
    <row r="378" spans="2:4" x14ac:dyDescent="0.25">
      <c r="B378" s="42"/>
      <c r="D378" s="41"/>
    </row>
    <row r="379" spans="2:4" x14ac:dyDescent="0.25">
      <c r="B379" s="42"/>
      <c r="D379" s="41"/>
    </row>
    <row r="380" spans="2:4" x14ac:dyDescent="0.25">
      <c r="B380" s="42"/>
      <c r="D380" s="41"/>
    </row>
    <row r="381" spans="2:4" x14ac:dyDescent="0.25">
      <c r="B381" s="42"/>
      <c r="D381" s="41"/>
    </row>
    <row r="382" spans="2:4" x14ac:dyDescent="0.25">
      <c r="B382" s="42"/>
      <c r="D382" s="41"/>
    </row>
    <row r="383" spans="2:4" x14ac:dyDescent="0.25">
      <c r="B383" s="42"/>
      <c r="D383" s="41"/>
    </row>
    <row r="384" spans="2:4" x14ac:dyDescent="0.25">
      <c r="B384" s="42"/>
      <c r="D384" s="41"/>
    </row>
    <row r="385" spans="2:4" x14ac:dyDescent="0.25">
      <c r="B385" s="42"/>
      <c r="D385" s="41"/>
    </row>
    <row r="386" spans="2:4" x14ac:dyDescent="0.25">
      <c r="B386" s="42"/>
      <c r="D386" s="41"/>
    </row>
    <row r="387" spans="2:4" x14ac:dyDescent="0.25">
      <c r="B387" s="42"/>
      <c r="D387" s="41"/>
    </row>
    <row r="388" spans="2:4" x14ac:dyDescent="0.25">
      <c r="B388" s="42"/>
      <c r="D388" s="41"/>
    </row>
    <row r="389" spans="2:4" x14ac:dyDescent="0.25">
      <c r="B389" s="42"/>
      <c r="D389" s="41"/>
    </row>
    <row r="390" spans="2:4" x14ac:dyDescent="0.25">
      <c r="B390" s="42"/>
      <c r="D390" s="41"/>
    </row>
    <row r="391" spans="2:4" x14ac:dyDescent="0.25">
      <c r="B391" s="42"/>
      <c r="D391" s="41"/>
    </row>
    <row r="392" spans="2:4" x14ac:dyDescent="0.25">
      <c r="B392" s="42"/>
      <c r="D392" s="41"/>
    </row>
    <row r="393" spans="2:4" x14ac:dyDescent="0.25">
      <c r="B393" s="42"/>
      <c r="D393" s="41"/>
    </row>
    <row r="394" spans="2:4" x14ac:dyDescent="0.25">
      <c r="B394" s="42"/>
      <c r="D394" s="41"/>
    </row>
    <row r="395" spans="2:4" x14ac:dyDescent="0.25">
      <c r="B395" s="42"/>
      <c r="D395" s="41"/>
    </row>
    <row r="396" spans="2:4" x14ac:dyDescent="0.25">
      <c r="B396" s="42"/>
      <c r="D396" s="41"/>
    </row>
    <row r="397" spans="2:4" x14ac:dyDescent="0.25">
      <c r="B397" s="42"/>
      <c r="D397" s="41"/>
    </row>
    <row r="398" spans="2:4" x14ac:dyDescent="0.25">
      <c r="B398" s="42"/>
      <c r="D398" s="41"/>
    </row>
    <row r="399" spans="2:4" x14ac:dyDescent="0.25">
      <c r="B399" s="42"/>
      <c r="D399" s="41"/>
    </row>
    <row r="400" spans="2:4" x14ac:dyDescent="0.25">
      <c r="B400" s="42"/>
      <c r="D400" s="41"/>
    </row>
    <row r="401" spans="2:4" x14ac:dyDescent="0.25">
      <c r="B401" s="42"/>
      <c r="D401" s="41"/>
    </row>
    <row r="402" spans="2:4" x14ac:dyDescent="0.25">
      <c r="B402" s="42"/>
      <c r="D402" s="41"/>
    </row>
    <row r="403" spans="2:4" x14ac:dyDescent="0.25">
      <c r="B403" s="42"/>
      <c r="D403" s="41"/>
    </row>
    <row r="404" spans="2:4" x14ac:dyDescent="0.25">
      <c r="B404" s="42"/>
      <c r="D404" s="41"/>
    </row>
    <row r="405" spans="2:4" x14ac:dyDescent="0.25">
      <c r="B405" s="42"/>
      <c r="D405" s="41"/>
    </row>
    <row r="406" spans="2:4" x14ac:dyDescent="0.25">
      <c r="B406" s="42"/>
      <c r="D406" s="41"/>
    </row>
    <row r="407" spans="2:4" x14ac:dyDescent="0.25">
      <c r="B407" s="42"/>
      <c r="D407" s="41"/>
    </row>
    <row r="408" spans="2:4" x14ac:dyDescent="0.25">
      <c r="B408" s="42"/>
      <c r="D408" s="41"/>
    </row>
    <row r="409" spans="2:4" x14ac:dyDescent="0.25">
      <c r="B409" s="42"/>
      <c r="D409" s="41"/>
    </row>
    <row r="410" spans="2:4" x14ac:dyDescent="0.25">
      <c r="B410" s="42"/>
      <c r="D410" s="41"/>
    </row>
    <row r="411" spans="2:4" x14ac:dyDescent="0.25">
      <c r="B411" s="42"/>
      <c r="D411" s="41"/>
    </row>
    <row r="412" spans="2:4" x14ac:dyDescent="0.25">
      <c r="B412" s="42"/>
      <c r="D412" s="41"/>
    </row>
    <row r="413" spans="2:4" x14ac:dyDescent="0.25">
      <c r="B413" s="42"/>
      <c r="D413" s="41"/>
    </row>
    <row r="414" spans="2:4" x14ac:dyDescent="0.25">
      <c r="B414" s="42"/>
      <c r="D414" s="41"/>
    </row>
    <row r="415" spans="2:4" x14ac:dyDescent="0.25">
      <c r="B415" s="42"/>
      <c r="D415" s="41"/>
    </row>
    <row r="416" spans="2:4" x14ac:dyDescent="0.25">
      <c r="B416" s="42"/>
      <c r="D416" s="41"/>
    </row>
    <row r="417" spans="2:4" x14ac:dyDescent="0.25">
      <c r="B417" s="42"/>
      <c r="D417" s="41"/>
    </row>
    <row r="418" spans="2:4" x14ac:dyDescent="0.25">
      <c r="B418" s="42"/>
      <c r="D418" s="41"/>
    </row>
    <row r="419" spans="2:4" x14ac:dyDescent="0.25">
      <c r="B419" s="42"/>
      <c r="D419" s="41"/>
    </row>
    <row r="420" spans="2:4" x14ac:dyDescent="0.25">
      <c r="B420" s="42"/>
      <c r="D420" s="41"/>
    </row>
    <row r="421" spans="2:4" x14ac:dyDescent="0.25">
      <c r="B421" s="42"/>
      <c r="D421" s="41"/>
    </row>
    <row r="422" spans="2:4" x14ac:dyDescent="0.25">
      <c r="B422" s="42"/>
      <c r="D422" s="41"/>
    </row>
    <row r="423" spans="2:4" x14ac:dyDescent="0.25">
      <c r="B423" s="42"/>
      <c r="D423" s="41"/>
    </row>
    <row r="424" spans="2:4" x14ac:dyDescent="0.25">
      <c r="B424" s="42"/>
      <c r="D424" s="41"/>
    </row>
    <row r="425" spans="2:4" x14ac:dyDescent="0.25">
      <c r="B425" s="42"/>
      <c r="D425" s="41"/>
    </row>
    <row r="426" spans="2:4" x14ac:dyDescent="0.25">
      <c r="B426" s="42"/>
      <c r="D426" s="41"/>
    </row>
    <row r="427" spans="2:4" x14ac:dyDescent="0.25">
      <c r="B427" s="42"/>
      <c r="D427" s="41"/>
    </row>
    <row r="428" spans="2:4" x14ac:dyDescent="0.25">
      <c r="B428" s="42"/>
      <c r="D428" s="41"/>
    </row>
    <row r="429" spans="2:4" x14ac:dyDescent="0.25">
      <c r="B429" s="42"/>
      <c r="D429" s="41"/>
    </row>
    <row r="430" spans="2:4" x14ac:dyDescent="0.25">
      <c r="B430" s="42"/>
      <c r="D430" s="41"/>
    </row>
    <row r="431" spans="2:4" x14ac:dyDescent="0.25">
      <c r="B431" s="42"/>
      <c r="D431" s="41"/>
    </row>
    <row r="432" spans="2:4" x14ac:dyDescent="0.25">
      <c r="B432" s="42"/>
      <c r="D432" s="41"/>
    </row>
    <row r="433" spans="2:4" x14ac:dyDescent="0.25">
      <c r="B433" s="42"/>
      <c r="D433" s="41"/>
    </row>
    <row r="434" spans="2:4" x14ac:dyDescent="0.25">
      <c r="B434" s="42"/>
      <c r="D434" s="41"/>
    </row>
    <row r="435" spans="2:4" x14ac:dyDescent="0.25">
      <c r="B435" s="42"/>
      <c r="D435" s="41"/>
    </row>
    <row r="436" spans="2:4" x14ac:dyDescent="0.25">
      <c r="B436" s="42"/>
      <c r="D436" s="41"/>
    </row>
    <row r="437" spans="2:4" x14ac:dyDescent="0.25">
      <c r="B437" s="42"/>
      <c r="D437" s="41"/>
    </row>
    <row r="438" spans="2:4" x14ac:dyDescent="0.25">
      <c r="B438" s="42"/>
      <c r="D438" s="41"/>
    </row>
    <row r="439" spans="2:4" x14ac:dyDescent="0.25">
      <c r="B439" s="42"/>
      <c r="D439" s="41"/>
    </row>
    <row r="440" spans="2:4" x14ac:dyDescent="0.25">
      <c r="B440" s="42"/>
      <c r="D440" s="41"/>
    </row>
    <row r="441" spans="2:4" x14ac:dyDescent="0.25">
      <c r="B441" s="42"/>
      <c r="D441" s="41"/>
    </row>
    <row r="442" spans="2:4" x14ac:dyDescent="0.25">
      <c r="B442" s="42"/>
      <c r="D442" s="41"/>
    </row>
    <row r="443" spans="2:4" x14ac:dyDescent="0.25">
      <c r="B443" s="42"/>
      <c r="D443" s="41"/>
    </row>
    <row r="444" spans="2:4" x14ac:dyDescent="0.25">
      <c r="B444" s="42"/>
      <c r="D444" s="41"/>
    </row>
    <row r="445" spans="2:4" x14ac:dyDescent="0.25">
      <c r="B445" s="42"/>
      <c r="D445" s="41"/>
    </row>
    <row r="446" spans="2:4" x14ac:dyDescent="0.25">
      <c r="B446" s="42"/>
      <c r="D446" s="41"/>
    </row>
    <row r="447" spans="2:4" x14ac:dyDescent="0.25">
      <c r="B447" s="42"/>
      <c r="D447" s="41"/>
    </row>
    <row r="448" spans="2:4" x14ac:dyDescent="0.25">
      <c r="B448" s="42"/>
      <c r="D448" s="41"/>
    </row>
    <row r="449" spans="2:4" x14ac:dyDescent="0.25">
      <c r="B449" s="42"/>
      <c r="D449" s="41"/>
    </row>
    <row r="450" spans="2:4" x14ac:dyDescent="0.25">
      <c r="B450" s="42"/>
      <c r="D450" s="41"/>
    </row>
    <row r="451" spans="2:4" x14ac:dyDescent="0.25">
      <c r="B451" s="42"/>
      <c r="D451" s="41"/>
    </row>
    <row r="452" spans="2:4" x14ac:dyDescent="0.25">
      <c r="B452" s="42"/>
      <c r="D452" s="41"/>
    </row>
    <row r="453" spans="2:4" x14ac:dyDescent="0.25">
      <c r="B453" s="42"/>
      <c r="D453" s="41"/>
    </row>
    <row r="454" spans="2:4" x14ac:dyDescent="0.25">
      <c r="B454" s="42"/>
      <c r="D454" s="41"/>
    </row>
    <row r="455" spans="2:4" x14ac:dyDescent="0.25">
      <c r="B455" s="42"/>
      <c r="D455" s="41"/>
    </row>
    <row r="456" spans="2:4" x14ac:dyDescent="0.25">
      <c r="B456" s="42"/>
      <c r="D456" s="41"/>
    </row>
    <row r="457" spans="2:4" x14ac:dyDescent="0.25">
      <c r="B457" s="42"/>
      <c r="D457" s="41"/>
    </row>
    <row r="458" spans="2:4" x14ac:dyDescent="0.25">
      <c r="B458" s="42"/>
      <c r="D458" s="41"/>
    </row>
    <row r="459" spans="2:4" x14ac:dyDescent="0.25">
      <c r="B459" s="42"/>
      <c r="D459" s="41"/>
    </row>
    <row r="460" spans="2:4" x14ac:dyDescent="0.25">
      <c r="B460" s="42"/>
      <c r="D460" s="41"/>
    </row>
    <row r="461" spans="2:4" x14ac:dyDescent="0.25">
      <c r="B461" s="42"/>
      <c r="D461" s="41"/>
    </row>
    <row r="462" spans="2:4" x14ac:dyDescent="0.25">
      <c r="B462" s="42"/>
      <c r="D462" s="41"/>
    </row>
    <row r="463" spans="2:4" x14ac:dyDescent="0.25">
      <c r="B463" s="42"/>
      <c r="D463" s="41"/>
    </row>
    <row r="464" spans="2:4" x14ac:dyDescent="0.25">
      <c r="B464" s="42"/>
      <c r="D464" s="41"/>
    </row>
    <row r="465" spans="2:4" x14ac:dyDescent="0.25">
      <c r="B465" s="42"/>
      <c r="D465" s="41"/>
    </row>
    <row r="466" spans="2:4" x14ac:dyDescent="0.25">
      <c r="B466" s="42"/>
      <c r="D466" s="41"/>
    </row>
    <row r="467" spans="2:4" x14ac:dyDescent="0.25">
      <c r="B467" s="42"/>
      <c r="D467" s="41"/>
    </row>
    <row r="468" spans="2:4" x14ac:dyDescent="0.25">
      <c r="B468" s="42"/>
      <c r="D468" s="41"/>
    </row>
    <row r="469" spans="2:4" x14ac:dyDescent="0.25">
      <c r="B469" s="42"/>
      <c r="D469" s="41"/>
    </row>
    <row r="470" spans="2:4" x14ac:dyDescent="0.25">
      <c r="B470" s="42"/>
      <c r="D470" s="41"/>
    </row>
    <row r="471" spans="2:4" x14ac:dyDescent="0.25">
      <c r="B471" s="42"/>
      <c r="D471" s="41"/>
    </row>
    <row r="472" spans="2:4" x14ac:dyDescent="0.25">
      <c r="B472" s="42"/>
      <c r="D472" s="41"/>
    </row>
    <row r="473" spans="2:4" x14ac:dyDescent="0.25">
      <c r="B473" s="42"/>
      <c r="D473" s="41"/>
    </row>
    <row r="474" spans="2:4" x14ac:dyDescent="0.25">
      <c r="B474" s="42"/>
      <c r="D474" s="41"/>
    </row>
    <row r="475" spans="2:4" x14ac:dyDescent="0.25">
      <c r="B475" s="42"/>
      <c r="D475" s="41"/>
    </row>
    <row r="476" spans="2:4" x14ac:dyDescent="0.25">
      <c r="B476" s="42"/>
      <c r="D476" s="41"/>
    </row>
    <row r="477" spans="2:4" x14ac:dyDescent="0.25">
      <c r="B477" s="42"/>
      <c r="D477" s="41"/>
    </row>
    <row r="478" spans="2:4" x14ac:dyDescent="0.25">
      <c r="B478" s="42"/>
      <c r="D478" s="41"/>
    </row>
    <row r="479" spans="2:4" x14ac:dyDescent="0.25">
      <c r="B479" s="42"/>
      <c r="D479" s="41"/>
    </row>
    <row r="480" spans="2:4" x14ac:dyDescent="0.25">
      <c r="B480" s="42"/>
      <c r="D480" s="41"/>
    </row>
    <row r="481" spans="2:4" x14ac:dyDescent="0.25">
      <c r="B481" s="42"/>
      <c r="D481" s="41"/>
    </row>
    <row r="482" spans="2:4" x14ac:dyDescent="0.25">
      <c r="B482" s="42"/>
      <c r="D482" s="41"/>
    </row>
    <row r="483" spans="2:4" x14ac:dyDescent="0.25">
      <c r="B483" s="42"/>
      <c r="D483" s="41"/>
    </row>
    <row r="484" spans="2:4" x14ac:dyDescent="0.25">
      <c r="B484" s="42"/>
      <c r="D484" s="41"/>
    </row>
    <row r="485" spans="2:4" x14ac:dyDescent="0.25">
      <c r="B485" s="42"/>
      <c r="D485" s="41"/>
    </row>
    <row r="486" spans="2:4" x14ac:dyDescent="0.25">
      <c r="B486" s="42"/>
      <c r="D486" s="41"/>
    </row>
    <row r="487" spans="2:4" x14ac:dyDescent="0.25">
      <c r="B487" s="42"/>
      <c r="D487" s="41"/>
    </row>
    <row r="488" spans="2:4" x14ac:dyDescent="0.25">
      <c r="B488" s="42"/>
      <c r="D488" s="41"/>
    </row>
    <row r="489" spans="2:4" x14ac:dyDescent="0.25">
      <c r="B489" s="42"/>
      <c r="D489" s="41"/>
    </row>
    <row r="490" spans="2:4" x14ac:dyDescent="0.25">
      <c r="B490" s="42"/>
      <c r="D490" s="41"/>
    </row>
    <row r="491" spans="2:4" x14ac:dyDescent="0.25">
      <c r="B491" s="42"/>
      <c r="D491" s="41"/>
    </row>
    <row r="492" spans="2:4" x14ac:dyDescent="0.25">
      <c r="B492" s="42"/>
      <c r="D492" s="41"/>
    </row>
    <row r="493" spans="2:4" x14ac:dyDescent="0.25">
      <c r="B493" s="42"/>
      <c r="D493" s="41"/>
    </row>
    <row r="494" spans="2:4" x14ac:dyDescent="0.25">
      <c r="B494" s="42"/>
      <c r="D494" s="41"/>
    </row>
    <row r="495" spans="2:4" x14ac:dyDescent="0.25">
      <c r="B495" s="42"/>
      <c r="D495" s="41"/>
    </row>
    <row r="496" spans="2:4" x14ac:dyDescent="0.25">
      <c r="B496" s="42"/>
      <c r="D496" s="41"/>
    </row>
    <row r="497" spans="2:4" x14ac:dyDescent="0.25">
      <c r="B497" s="42"/>
      <c r="D497" s="41"/>
    </row>
    <row r="498" spans="2:4" x14ac:dyDescent="0.25">
      <c r="B498" s="42"/>
      <c r="D498" s="41"/>
    </row>
    <row r="499" spans="2:4" x14ac:dyDescent="0.25">
      <c r="B499" s="42"/>
      <c r="D499" s="41"/>
    </row>
    <row r="500" spans="2:4" x14ac:dyDescent="0.25">
      <c r="B500" s="42"/>
      <c r="D500" s="41"/>
    </row>
    <row r="501" spans="2:4" x14ac:dyDescent="0.25">
      <c r="B501" s="42"/>
      <c r="D501" s="41"/>
    </row>
    <row r="502" spans="2:4" x14ac:dyDescent="0.25">
      <c r="B502" s="42"/>
      <c r="D502" s="41"/>
    </row>
    <row r="503" spans="2:4" x14ac:dyDescent="0.25">
      <c r="B503" s="42"/>
      <c r="D503" s="41"/>
    </row>
    <row r="504" spans="2:4" x14ac:dyDescent="0.25">
      <c r="B504" s="42"/>
      <c r="D504" s="41"/>
    </row>
    <row r="505" spans="2:4" x14ac:dyDescent="0.25">
      <c r="B505" s="42"/>
      <c r="D505" s="41"/>
    </row>
    <row r="506" spans="2:4" x14ac:dyDescent="0.25">
      <c r="B506" s="42"/>
      <c r="D506" s="41"/>
    </row>
    <row r="507" spans="2:4" x14ac:dyDescent="0.25">
      <c r="B507" s="42"/>
      <c r="D507" s="41"/>
    </row>
    <row r="508" spans="2:4" x14ac:dyDescent="0.25">
      <c r="B508" s="42"/>
      <c r="D508" s="41"/>
    </row>
    <row r="509" spans="2:4" x14ac:dyDescent="0.25">
      <c r="B509" s="42"/>
      <c r="D509" s="41"/>
    </row>
    <row r="510" spans="2:4" x14ac:dyDescent="0.25">
      <c r="B510" s="42"/>
      <c r="D510" s="41"/>
    </row>
    <row r="511" spans="2:4" x14ac:dyDescent="0.25">
      <c r="B511" s="42"/>
      <c r="D511" s="41"/>
    </row>
    <row r="512" spans="2:4" x14ac:dyDescent="0.25">
      <c r="B512" s="42"/>
      <c r="D512" s="41"/>
    </row>
    <row r="513" spans="2:4" x14ac:dyDescent="0.25">
      <c r="B513" s="42"/>
      <c r="D513" s="41"/>
    </row>
    <row r="514" spans="2:4" x14ac:dyDescent="0.25">
      <c r="B514" s="42"/>
      <c r="D514" s="41"/>
    </row>
    <row r="515" spans="2:4" x14ac:dyDescent="0.25">
      <c r="B515" s="42"/>
      <c r="D515" s="41"/>
    </row>
    <row r="516" spans="2:4" x14ac:dyDescent="0.25">
      <c r="B516" s="42"/>
      <c r="D516" s="41"/>
    </row>
    <row r="517" spans="2:4" x14ac:dyDescent="0.25">
      <c r="B517" s="42"/>
      <c r="D517" s="41"/>
    </row>
    <row r="518" spans="2:4" x14ac:dyDescent="0.25">
      <c r="B518" s="42"/>
      <c r="D518" s="41"/>
    </row>
    <row r="519" spans="2:4" x14ac:dyDescent="0.25">
      <c r="B519" s="42"/>
      <c r="D519" s="41"/>
    </row>
    <row r="520" spans="2:4" x14ac:dyDescent="0.25">
      <c r="B520" s="42"/>
      <c r="D520" s="41"/>
    </row>
    <row r="521" spans="2:4" x14ac:dyDescent="0.25">
      <c r="B521" s="42"/>
      <c r="D521" s="41"/>
    </row>
    <row r="522" spans="2:4" x14ac:dyDescent="0.25">
      <c r="B522" s="42"/>
      <c r="D522" s="41"/>
    </row>
    <row r="523" spans="2:4" x14ac:dyDescent="0.25">
      <c r="B523" s="42"/>
      <c r="D523" s="41"/>
    </row>
    <row r="524" spans="2:4" x14ac:dyDescent="0.25">
      <c r="B524" s="42"/>
      <c r="D524" s="41"/>
    </row>
    <row r="525" spans="2:4" x14ac:dyDescent="0.25">
      <c r="B525" s="42"/>
      <c r="D525" s="41"/>
    </row>
    <row r="526" spans="2:4" x14ac:dyDescent="0.25">
      <c r="B526" s="42"/>
      <c r="D526" s="41"/>
    </row>
    <row r="527" spans="2:4" x14ac:dyDescent="0.25">
      <c r="B527" s="42"/>
      <c r="D527" s="41"/>
    </row>
    <row r="528" spans="2:4" x14ac:dyDescent="0.25">
      <c r="B528" s="42"/>
      <c r="D528" s="41"/>
    </row>
    <row r="529" spans="2:4" x14ac:dyDescent="0.25">
      <c r="B529" s="42"/>
      <c r="D529" s="41"/>
    </row>
    <row r="530" spans="2:4" x14ac:dyDescent="0.25">
      <c r="B530" s="42"/>
      <c r="D530" s="41"/>
    </row>
    <row r="531" spans="2:4" x14ac:dyDescent="0.25">
      <c r="B531" s="42"/>
      <c r="D531" s="41"/>
    </row>
    <row r="532" spans="2:4" x14ac:dyDescent="0.25">
      <c r="B532" s="42"/>
      <c r="D532" s="41"/>
    </row>
    <row r="533" spans="2:4" x14ac:dyDescent="0.25">
      <c r="B533" s="42"/>
      <c r="D533" s="41"/>
    </row>
    <row r="534" spans="2:4" x14ac:dyDescent="0.25">
      <c r="B534" s="42"/>
      <c r="D534" s="41"/>
    </row>
    <row r="535" spans="2:4" x14ac:dyDescent="0.25">
      <c r="B535" s="42"/>
      <c r="D535" s="41"/>
    </row>
    <row r="536" spans="2:4" x14ac:dyDescent="0.25">
      <c r="B536" s="42"/>
      <c r="D536" s="41"/>
    </row>
    <row r="537" spans="2:4" x14ac:dyDescent="0.25">
      <c r="B537" s="42"/>
      <c r="D537" s="41"/>
    </row>
    <row r="538" spans="2:4" x14ac:dyDescent="0.25">
      <c r="B538" s="42"/>
      <c r="D538" s="41"/>
    </row>
    <row r="539" spans="2:4" x14ac:dyDescent="0.25">
      <c r="B539" s="42"/>
      <c r="D539" s="41"/>
    </row>
    <row r="540" spans="2:4" x14ac:dyDescent="0.25">
      <c r="B540" s="42"/>
      <c r="D540" s="41"/>
    </row>
    <row r="541" spans="2:4" x14ac:dyDescent="0.25">
      <c r="B541" s="42"/>
      <c r="D541" s="41"/>
    </row>
    <row r="542" spans="2:4" x14ac:dyDescent="0.25">
      <c r="B542" s="42"/>
      <c r="D542" s="41"/>
    </row>
    <row r="543" spans="2:4" x14ac:dyDescent="0.25">
      <c r="B543" s="42"/>
      <c r="D543" s="41"/>
    </row>
    <row r="544" spans="2:4" x14ac:dyDescent="0.25">
      <c r="B544" s="42"/>
      <c r="D544" s="41"/>
    </row>
    <row r="545" spans="2:4" x14ac:dyDescent="0.25">
      <c r="B545" s="42"/>
      <c r="D545" s="41"/>
    </row>
    <row r="546" spans="2:4" x14ac:dyDescent="0.25">
      <c r="B546" s="42"/>
      <c r="D546" s="41"/>
    </row>
    <row r="547" spans="2:4" x14ac:dyDescent="0.25">
      <c r="B547" s="42"/>
      <c r="D547" s="41"/>
    </row>
    <row r="548" spans="2:4" x14ac:dyDescent="0.25">
      <c r="B548" s="42"/>
      <c r="D548" s="41"/>
    </row>
    <row r="549" spans="2:4" x14ac:dyDescent="0.25">
      <c r="B549" s="42"/>
      <c r="D549" s="41"/>
    </row>
    <row r="550" spans="2:4" x14ac:dyDescent="0.25">
      <c r="B550" s="42"/>
      <c r="D550" s="41"/>
    </row>
    <row r="551" spans="2:4" x14ac:dyDescent="0.25">
      <c r="B551" s="42"/>
      <c r="D551" s="41"/>
    </row>
    <row r="552" spans="2:4" x14ac:dyDescent="0.25">
      <c r="B552" s="42"/>
      <c r="D552" s="41"/>
    </row>
    <row r="553" spans="2:4" x14ac:dyDescent="0.25">
      <c r="B553" s="42"/>
      <c r="D553" s="41"/>
    </row>
    <row r="554" spans="2:4" x14ac:dyDescent="0.25">
      <c r="B554" s="42"/>
      <c r="D554" s="41"/>
    </row>
    <row r="555" spans="2:4" x14ac:dyDescent="0.25">
      <c r="B555" s="42"/>
      <c r="D555" s="41"/>
    </row>
    <row r="556" spans="2:4" x14ac:dyDescent="0.25">
      <c r="B556" s="42"/>
      <c r="D556" s="41"/>
    </row>
    <row r="557" spans="2:4" x14ac:dyDescent="0.25">
      <c r="B557" s="42"/>
      <c r="D557" s="41"/>
    </row>
    <row r="558" spans="2:4" x14ac:dyDescent="0.25">
      <c r="B558" s="42"/>
      <c r="D558" s="41"/>
    </row>
    <row r="559" spans="2:4" x14ac:dyDescent="0.25">
      <c r="B559" s="42"/>
      <c r="D559" s="41"/>
    </row>
    <row r="560" spans="2:4" x14ac:dyDescent="0.25">
      <c r="B560" s="42"/>
      <c r="D560" s="41"/>
    </row>
    <row r="561" spans="2:4" x14ac:dyDescent="0.25">
      <c r="B561" s="42"/>
      <c r="D561" s="41"/>
    </row>
    <row r="562" spans="2:4" x14ac:dyDescent="0.25">
      <c r="B562" s="42"/>
      <c r="D562" s="41"/>
    </row>
    <row r="563" spans="2:4" x14ac:dyDescent="0.25">
      <c r="B563" s="42"/>
      <c r="D563" s="41"/>
    </row>
    <row r="564" spans="2:4" x14ac:dyDescent="0.25">
      <c r="B564" s="42"/>
      <c r="D564" s="41"/>
    </row>
    <row r="565" spans="2:4" x14ac:dyDescent="0.25">
      <c r="B565" s="42"/>
      <c r="D565" s="41"/>
    </row>
    <row r="566" spans="2:4" x14ac:dyDescent="0.25">
      <c r="B566" s="42"/>
      <c r="D566" s="41"/>
    </row>
    <row r="567" spans="2:4" x14ac:dyDescent="0.25">
      <c r="B567" s="42"/>
      <c r="D567" s="41"/>
    </row>
    <row r="568" spans="2:4" x14ac:dyDescent="0.25">
      <c r="B568" s="42"/>
      <c r="D568" s="41"/>
    </row>
    <row r="569" spans="2:4" x14ac:dyDescent="0.25">
      <c r="B569" s="42"/>
      <c r="D569" s="41"/>
    </row>
    <row r="570" spans="2:4" x14ac:dyDescent="0.25">
      <c r="B570" s="42"/>
      <c r="D570" s="41"/>
    </row>
    <row r="571" spans="2:4" x14ac:dyDescent="0.25">
      <c r="B571" s="42"/>
      <c r="D571" s="41"/>
    </row>
    <row r="572" spans="2:4" x14ac:dyDescent="0.25">
      <c r="B572" s="42"/>
      <c r="D572" s="41"/>
    </row>
    <row r="573" spans="2:4" x14ac:dyDescent="0.25">
      <c r="B573" s="42"/>
      <c r="D573" s="41"/>
    </row>
    <row r="574" spans="2:4" x14ac:dyDescent="0.25">
      <c r="B574" s="42"/>
      <c r="D574" s="41"/>
    </row>
    <row r="575" spans="2:4" x14ac:dyDescent="0.25">
      <c r="B575" s="42"/>
      <c r="D575" s="41"/>
    </row>
    <row r="576" spans="2:4" x14ac:dyDescent="0.25">
      <c r="B576" s="42"/>
      <c r="D576" s="41"/>
    </row>
    <row r="577" spans="2:4" x14ac:dyDescent="0.25">
      <c r="B577" s="42"/>
      <c r="D577" s="41"/>
    </row>
    <row r="578" spans="2:4" x14ac:dyDescent="0.25">
      <c r="B578" s="42"/>
      <c r="D578" s="41"/>
    </row>
    <row r="579" spans="2:4" x14ac:dyDescent="0.25">
      <c r="B579" s="42"/>
      <c r="D579" s="41"/>
    </row>
    <row r="580" spans="2:4" x14ac:dyDescent="0.25">
      <c r="B580" s="42"/>
      <c r="D580" s="41"/>
    </row>
    <row r="581" spans="2:4" x14ac:dyDescent="0.25">
      <c r="B581" s="42"/>
      <c r="D581" s="41"/>
    </row>
    <row r="582" spans="2:4" x14ac:dyDescent="0.25">
      <c r="B582" s="42"/>
      <c r="D582" s="41"/>
    </row>
    <row r="583" spans="2:4" x14ac:dyDescent="0.25">
      <c r="B583" s="42"/>
      <c r="D583" s="41"/>
    </row>
    <row r="584" spans="2:4" x14ac:dyDescent="0.25">
      <c r="B584" s="42"/>
      <c r="D584" s="41"/>
    </row>
    <row r="585" spans="2:4" x14ac:dyDescent="0.25">
      <c r="B585" s="42"/>
      <c r="D585" s="41"/>
    </row>
    <row r="586" spans="2:4" x14ac:dyDescent="0.25">
      <c r="B586" s="42"/>
      <c r="D586" s="41"/>
    </row>
    <row r="587" spans="2:4" x14ac:dyDescent="0.25">
      <c r="B587" s="42"/>
      <c r="D587" s="41"/>
    </row>
    <row r="588" spans="2:4" x14ac:dyDescent="0.25">
      <c r="B588" s="42"/>
      <c r="D588" s="41"/>
    </row>
    <row r="589" spans="2:4" x14ac:dyDescent="0.25">
      <c r="B589" s="42"/>
      <c r="D589" s="41"/>
    </row>
    <row r="590" spans="2:4" x14ac:dyDescent="0.25">
      <c r="B590" s="42"/>
      <c r="D590" s="41"/>
    </row>
    <row r="591" spans="2:4" x14ac:dyDescent="0.25">
      <c r="B591" s="42"/>
      <c r="D591" s="41"/>
    </row>
    <row r="592" spans="2:4" x14ac:dyDescent="0.25">
      <c r="B592" s="42"/>
      <c r="D592" s="41"/>
    </row>
    <row r="593" spans="2:4" x14ac:dyDescent="0.25">
      <c r="B593" s="42"/>
      <c r="D593" s="41"/>
    </row>
    <row r="594" spans="2:4" x14ac:dyDescent="0.25">
      <c r="B594" s="42"/>
      <c r="D594" s="41"/>
    </row>
    <row r="595" spans="2:4" x14ac:dyDescent="0.25">
      <c r="B595" s="42"/>
      <c r="D595" s="41"/>
    </row>
    <row r="596" spans="2:4" x14ac:dyDescent="0.25">
      <c r="B596" s="42"/>
      <c r="D596" s="41"/>
    </row>
    <row r="597" spans="2:4" x14ac:dyDescent="0.25">
      <c r="B597" s="42"/>
      <c r="D597" s="41"/>
    </row>
    <row r="598" spans="2:4" x14ac:dyDescent="0.25">
      <c r="B598" s="42"/>
      <c r="D598" s="41"/>
    </row>
    <row r="599" spans="2:4" x14ac:dyDescent="0.25">
      <c r="B599" s="42"/>
      <c r="D599" s="41"/>
    </row>
    <row r="600" spans="2:4" x14ac:dyDescent="0.25">
      <c r="B600" s="42"/>
      <c r="D600" s="41"/>
    </row>
    <row r="601" spans="2:4" x14ac:dyDescent="0.25">
      <c r="B601" s="42"/>
      <c r="D601" s="41"/>
    </row>
    <row r="602" spans="2:4" x14ac:dyDescent="0.25">
      <c r="B602" s="42"/>
      <c r="D602" s="41"/>
    </row>
    <row r="603" spans="2:4" x14ac:dyDescent="0.25">
      <c r="B603" s="42"/>
      <c r="D603" s="41"/>
    </row>
    <row r="604" spans="2:4" x14ac:dyDescent="0.25">
      <c r="B604" s="42"/>
      <c r="D604" s="41"/>
    </row>
    <row r="605" spans="2:4" x14ac:dyDescent="0.25">
      <c r="B605" s="42"/>
      <c r="D605" s="41"/>
    </row>
    <row r="606" spans="2:4" x14ac:dyDescent="0.25">
      <c r="B606" s="42"/>
      <c r="D606" s="41"/>
    </row>
    <row r="607" spans="2:4" x14ac:dyDescent="0.25">
      <c r="B607" s="42"/>
      <c r="D607" s="41"/>
    </row>
    <row r="608" spans="2:4" x14ac:dyDescent="0.25">
      <c r="B608" s="42"/>
      <c r="D608" s="41"/>
    </row>
    <row r="609" spans="2:4" x14ac:dyDescent="0.25">
      <c r="B609" s="42"/>
      <c r="D609" s="41"/>
    </row>
    <row r="610" spans="2:4" x14ac:dyDescent="0.25">
      <c r="B610" s="42"/>
      <c r="D610" s="41"/>
    </row>
    <row r="611" spans="2:4" x14ac:dyDescent="0.25">
      <c r="B611" s="42"/>
      <c r="D611" s="41"/>
    </row>
    <row r="612" spans="2:4" x14ac:dyDescent="0.25">
      <c r="B612" s="42"/>
      <c r="D612" s="41"/>
    </row>
    <row r="613" spans="2:4" x14ac:dyDescent="0.25">
      <c r="B613" s="42"/>
      <c r="D613" s="41"/>
    </row>
    <row r="614" spans="2:4" x14ac:dyDescent="0.25">
      <c r="B614" s="42"/>
      <c r="D614" s="41"/>
    </row>
    <row r="615" spans="2:4" x14ac:dyDescent="0.25">
      <c r="B615" s="42"/>
      <c r="D615" s="41"/>
    </row>
    <row r="616" spans="2:4" x14ac:dyDescent="0.25">
      <c r="B616" s="42"/>
      <c r="D616" s="41"/>
    </row>
    <row r="617" spans="2:4" x14ac:dyDescent="0.25">
      <c r="B617" s="42"/>
      <c r="D617" s="41"/>
    </row>
    <row r="618" spans="2:4" x14ac:dyDescent="0.25">
      <c r="B618" s="42"/>
      <c r="D618" s="41"/>
    </row>
    <row r="619" spans="2:4" x14ac:dyDescent="0.25">
      <c r="B619" s="42"/>
      <c r="D619" s="41"/>
    </row>
    <row r="620" spans="2:4" x14ac:dyDescent="0.25">
      <c r="B620" s="42"/>
      <c r="D620" s="41"/>
    </row>
    <row r="621" spans="2:4" x14ac:dyDescent="0.25">
      <c r="B621" s="42"/>
      <c r="D621" s="41"/>
    </row>
    <row r="622" spans="2:4" x14ac:dyDescent="0.25">
      <c r="B622" s="42"/>
      <c r="D622" s="41"/>
    </row>
    <row r="623" spans="2:4" x14ac:dyDescent="0.25">
      <c r="B623" s="42"/>
      <c r="D623" s="41"/>
    </row>
    <row r="624" spans="2:4" x14ac:dyDescent="0.25">
      <c r="B624" s="42"/>
      <c r="D624" s="41"/>
    </row>
    <row r="625" spans="2:4" x14ac:dyDescent="0.25">
      <c r="B625" s="42"/>
      <c r="D625" s="41"/>
    </row>
    <row r="626" spans="2:4" x14ac:dyDescent="0.25">
      <c r="B626" s="42"/>
      <c r="D626" s="41"/>
    </row>
    <row r="627" spans="2:4" x14ac:dyDescent="0.25">
      <c r="B627" s="42"/>
      <c r="D627" s="41"/>
    </row>
    <row r="628" spans="2:4" x14ac:dyDescent="0.25">
      <c r="B628" s="42"/>
      <c r="D628" s="41"/>
    </row>
    <row r="629" spans="2:4" x14ac:dyDescent="0.25">
      <c r="B629" s="42"/>
      <c r="D629" s="41"/>
    </row>
    <row r="630" spans="2:4" x14ac:dyDescent="0.25">
      <c r="B630" s="42"/>
      <c r="D630" s="41"/>
    </row>
    <row r="631" spans="2:4" x14ac:dyDescent="0.25">
      <c r="B631" s="42"/>
      <c r="D631" s="41"/>
    </row>
    <row r="632" spans="2:4" x14ac:dyDescent="0.25">
      <c r="B632" s="42"/>
      <c r="D632" s="41"/>
    </row>
    <row r="633" spans="2:4" x14ac:dyDescent="0.25">
      <c r="B633" s="42"/>
      <c r="D633" s="41"/>
    </row>
    <row r="634" spans="2:4" x14ac:dyDescent="0.25">
      <c r="B634" s="42"/>
      <c r="D634" s="41"/>
    </row>
    <row r="635" spans="2:4" x14ac:dyDescent="0.25">
      <c r="B635" s="42"/>
      <c r="D635" s="41"/>
    </row>
    <row r="636" spans="2:4" x14ac:dyDescent="0.25">
      <c r="B636" s="42"/>
      <c r="D636" s="41"/>
    </row>
    <row r="637" spans="2:4" x14ac:dyDescent="0.25">
      <c r="B637" s="42"/>
      <c r="D637" s="41"/>
    </row>
    <row r="638" spans="2:4" x14ac:dyDescent="0.25">
      <c r="B638" s="42"/>
      <c r="D638" s="41"/>
    </row>
    <row r="639" spans="2:4" x14ac:dyDescent="0.25">
      <c r="B639" s="42"/>
      <c r="D639" s="41"/>
    </row>
    <row r="640" spans="2:4" x14ac:dyDescent="0.25">
      <c r="B640" s="42"/>
      <c r="D640" s="41"/>
    </row>
    <row r="641" spans="2:4" x14ac:dyDescent="0.25">
      <c r="B641" s="42"/>
      <c r="D641" s="41"/>
    </row>
    <row r="642" spans="2:4" x14ac:dyDescent="0.25">
      <c r="B642" s="42"/>
      <c r="D642" s="41"/>
    </row>
    <row r="643" spans="2:4" x14ac:dyDescent="0.25">
      <c r="B643" s="42"/>
      <c r="D643" s="41"/>
    </row>
    <row r="644" spans="2:4" x14ac:dyDescent="0.25">
      <c r="B644" s="42"/>
      <c r="D644" s="41"/>
    </row>
    <row r="645" spans="2:4" x14ac:dyDescent="0.25">
      <c r="B645" s="42"/>
      <c r="D645" s="41"/>
    </row>
    <row r="646" spans="2:4" x14ac:dyDescent="0.25">
      <c r="B646" s="42"/>
      <c r="D646" s="41"/>
    </row>
    <row r="647" spans="2:4" x14ac:dyDescent="0.25">
      <c r="B647" s="42"/>
      <c r="D647" s="41"/>
    </row>
    <row r="648" spans="2:4" x14ac:dyDescent="0.25">
      <c r="B648" s="42"/>
      <c r="D648" s="41"/>
    </row>
    <row r="649" spans="2:4" x14ac:dyDescent="0.25">
      <c r="B649" s="42"/>
      <c r="D649" s="41"/>
    </row>
    <row r="650" spans="2:4" x14ac:dyDescent="0.25">
      <c r="B650" s="42"/>
      <c r="D650" s="41"/>
    </row>
    <row r="651" spans="2:4" x14ac:dyDescent="0.25">
      <c r="B651" s="42"/>
      <c r="D651" s="41"/>
    </row>
    <row r="652" spans="2:4" x14ac:dyDescent="0.25">
      <c r="B652" s="42"/>
      <c r="D652" s="41"/>
    </row>
    <row r="653" spans="2:4" x14ac:dyDescent="0.25">
      <c r="B653" s="42"/>
      <c r="D653" s="41"/>
    </row>
    <row r="654" spans="2:4" x14ac:dyDescent="0.25">
      <c r="B654" s="42"/>
      <c r="D654" s="41"/>
    </row>
    <row r="655" spans="2:4" x14ac:dyDescent="0.25">
      <c r="B655" s="42"/>
      <c r="D655" s="41"/>
    </row>
    <row r="656" spans="2:4" x14ac:dyDescent="0.25">
      <c r="B656" s="42"/>
      <c r="D656" s="41"/>
    </row>
    <row r="657" spans="2:4" x14ac:dyDescent="0.25">
      <c r="B657" s="42"/>
      <c r="D657" s="41"/>
    </row>
    <row r="658" spans="2:4" x14ac:dyDescent="0.25">
      <c r="B658" s="42"/>
      <c r="D658" s="41"/>
    </row>
    <row r="659" spans="2:4" x14ac:dyDescent="0.25">
      <c r="B659" s="42"/>
      <c r="D659" s="41"/>
    </row>
    <row r="660" spans="2:4" x14ac:dyDescent="0.25">
      <c r="B660" s="42"/>
      <c r="D660" s="41"/>
    </row>
    <row r="661" spans="2:4" x14ac:dyDescent="0.25">
      <c r="B661" s="42"/>
      <c r="D661" s="41"/>
    </row>
    <row r="662" spans="2:4" x14ac:dyDescent="0.25">
      <c r="B662" s="42"/>
      <c r="D662" s="41"/>
    </row>
    <row r="663" spans="2:4" x14ac:dyDescent="0.25">
      <c r="B663" s="42"/>
      <c r="D663" s="41"/>
    </row>
    <row r="664" spans="2:4" x14ac:dyDescent="0.25">
      <c r="B664" s="42"/>
      <c r="D664" s="41"/>
    </row>
    <row r="665" spans="2:4" x14ac:dyDescent="0.25">
      <c r="B665" s="42"/>
      <c r="D665" s="41"/>
    </row>
    <row r="666" spans="2:4" x14ac:dyDescent="0.25">
      <c r="B666" s="42"/>
      <c r="D666" s="41"/>
    </row>
    <row r="667" spans="2:4" x14ac:dyDescent="0.25">
      <c r="B667" s="42"/>
      <c r="D667" s="41"/>
    </row>
    <row r="668" spans="2:4" x14ac:dyDescent="0.25">
      <c r="B668" s="42"/>
      <c r="D668" s="41"/>
    </row>
    <row r="669" spans="2:4" x14ac:dyDescent="0.25">
      <c r="B669" s="42"/>
      <c r="D669" s="41"/>
    </row>
    <row r="670" spans="2:4" x14ac:dyDescent="0.25">
      <c r="B670" s="42"/>
      <c r="D670" s="41"/>
    </row>
    <row r="671" spans="2:4" x14ac:dyDescent="0.25">
      <c r="B671" s="42"/>
      <c r="D671" s="41"/>
    </row>
    <row r="672" spans="2:4" x14ac:dyDescent="0.25">
      <c r="B672" s="42"/>
      <c r="D672" s="41"/>
    </row>
    <row r="673" spans="2:4" x14ac:dyDescent="0.25">
      <c r="B673" s="42"/>
      <c r="D673" s="41"/>
    </row>
    <row r="674" spans="2:4" x14ac:dyDescent="0.25">
      <c r="B674" s="42"/>
      <c r="D674" s="41"/>
    </row>
    <row r="675" spans="2:4" x14ac:dyDescent="0.25">
      <c r="B675" s="42"/>
      <c r="D675" s="41"/>
    </row>
    <row r="676" spans="2:4" x14ac:dyDescent="0.25">
      <c r="B676" s="42"/>
      <c r="D676" s="41"/>
    </row>
    <row r="677" spans="2:4" x14ac:dyDescent="0.25">
      <c r="B677" s="42"/>
      <c r="D677" s="41"/>
    </row>
    <row r="678" spans="2:4" x14ac:dyDescent="0.25">
      <c r="B678" s="42"/>
      <c r="D678" s="41"/>
    </row>
    <row r="679" spans="2:4" x14ac:dyDescent="0.25">
      <c r="B679" s="42"/>
      <c r="D679" s="41"/>
    </row>
    <row r="680" spans="2:4" x14ac:dyDescent="0.25">
      <c r="B680" s="42"/>
      <c r="D680" s="41"/>
    </row>
    <row r="681" spans="2:4" x14ac:dyDescent="0.25">
      <c r="B681" s="42"/>
      <c r="D681" s="41"/>
    </row>
    <row r="682" spans="2:4" x14ac:dyDescent="0.25">
      <c r="B682" s="42"/>
      <c r="D682" s="41"/>
    </row>
    <row r="683" spans="2:4" x14ac:dyDescent="0.25">
      <c r="B683" s="42"/>
      <c r="D683" s="41"/>
    </row>
    <row r="684" spans="2:4" x14ac:dyDescent="0.25">
      <c r="B684" s="42"/>
      <c r="D684" s="41"/>
    </row>
    <row r="685" spans="2:4" x14ac:dyDescent="0.25">
      <c r="B685" s="42"/>
      <c r="D685" s="41"/>
    </row>
    <row r="686" spans="2:4" x14ac:dyDescent="0.25">
      <c r="B686" s="42"/>
      <c r="D686" s="41"/>
    </row>
    <row r="687" spans="2:4" x14ac:dyDescent="0.25">
      <c r="B687" s="42"/>
      <c r="D687" s="41"/>
    </row>
    <row r="688" spans="2:4" x14ac:dyDescent="0.25">
      <c r="B688" s="42"/>
      <c r="D688" s="41"/>
    </row>
    <row r="689" spans="2:4" x14ac:dyDescent="0.25">
      <c r="B689" s="42"/>
      <c r="D689" s="41"/>
    </row>
    <row r="690" spans="2:4" x14ac:dyDescent="0.25">
      <c r="B690" s="42"/>
      <c r="D690" s="41"/>
    </row>
    <row r="691" spans="2:4" x14ac:dyDescent="0.25">
      <c r="B691" s="42"/>
      <c r="D691" s="41"/>
    </row>
    <row r="692" spans="2:4" x14ac:dyDescent="0.25">
      <c r="B692" s="42"/>
      <c r="D692" s="41"/>
    </row>
    <row r="693" spans="2:4" x14ac:dyDescent="0.25">
      <c r="B693" s="42"/>
      <c r="D693" s="41"/>
    </row>
    <row r="694" spans="2:4" x14ac:dyDescent="0.25">
      <c r="B694" s="42"/>
      <c r="D694" s="41"/>
    </row>
    <row r="695" spans="2:4" x14ac:dyDescent="0.25">
      <c r="B695" s="42"/>
      <c r="D695" s="41"/>
    </row>
    <row r="696" spans="2:4" x14ac:dyDescent="0.25">
      <c r="B696" s="42"/>
      <c r="D696" s="41"/>
    </row>
    <row r="697" spans="2:4" x14ac:dyDescent="0.25">
      <c r="B697" s="42"/>
      <c r="D697" s="41"/>
    </row>
    <row r="698" spans="2:4" x14ac:dyDescent="0.25">
      <c r="B698" s="42"/>
      <c r="D698" s="41"/>
    </row>
    <row r="699" spans="2:4" x14ac:dyDescent="0.25">
      <c r="B699" s="42"/>
      <c r="D699" s="41"/>
    </row>
    <row r="700" spans="2:4" x14ac:dyDescent="0.25">
      <c r="B700" s="42"/>
      <c r="D700" s="41"/>
    </row>
    <row r="701" spans="2:4" x14ac:dyDescent="0.25">
      <c r="B701" s="42"/>
      <c r="D701" s="41"/>
    </row>
    <row r="702" spans="2:4" x14ac:dyDescent="0.25">
      <c r="B702" s="42"/>
      <c r="D702" s="41"/>
    </row>
    <row r="703" spans="2:4" x14ac:dyDescent="0.25">
      <c r="B703" s="42"/>
      <c r="D703" s="41"/>
    </row>
    <row r="704" spans="2:4" x14ac:dyDescent="0.25">
      <c r="B704" s="42"/>
      <c r="D704" s="41"/>
    </row>
    <row r="705" spans="2:4" x14ac:dyDescent="0.25">
      <c r="B705" s="42"/>
      <c r="D705" s="41"/>
    </row>
    <row r="706" spans="2:4" x14ac:dyDescent="0.25">
      <c r="B706" s="42"/>
      <c r="D706" s="41"/>
    </row>
    <row r="707" spans="2:4" x14ac:dyDescent="0.25">
      <c r="B707" s="42"/>
      <c r="D707" s="41"/>
    </row>
    <row r="708" spans="2:4" x14ac:dyDescent="0.25">
      <c r="B708" s="42"/>
      <c r="D708" s="41"/>
    </row>
    <row r="709" spans="2:4" x14ac:dyDescent="0.25">
      <c r="B709" s="42"/>
      <c r="D709" s="41"/>
    </row>
    <row r="710" spans="2:4" x14ac:dyDescent="0.25">
      <c r="B710" s="42"/>
      <c r="D710" s="41"/>
    </row>
    <row r="711" spans="2:4" x14ac:dyDescent="0.25">
      <c r="B711" s="42"/>
      <c r="D711" s="41"/>
    </row>
    <row r="712" spans="2:4" x14ac:dyDescent="0.25">
      <c r="B712" s="42"/>
      <c r="D712" s="41"/>
    </row>
    <row r="713" spans="2:4" x14ac:dyDescent="0.25">
      <c r="B713" s="42"/>
      <c r="D713" s="41"/>
    </row>
    <row r="714" spans="2:4" x14ac:dyDescent="0.25">
      <c r="B714" s="42"/>
      <c r="D714" s="41"/>
    </row>
    <row r="715" spans="2:4" x14ac:dyDescent="0.25">
      <c r="B715" s="42"/>
      <c r="D715" s="41"/>
    </row>
    <row r="716" spans="2:4" x14ac:dyDescent="0.25">
      <c r="B716" s="42"/>
      <c r="D716" s="41"/>
    </row>
    <row r="717" spans="2:4" x14ac:dyDescent="0.25">
      <c r="B717" s="42"/>
      <c r="D717" s="41"/>
    </row>
    <row r="718" spans="2:4" x14ac:dyDescent="0.25">
      <c r="B718" s="42"/>
      <c r="D718" s="41"/>
    </row>
    <row r="719" spans="2:4" x14ac:dyDescent="0.25">
      <c r="B719" s="42"/>
      <c r="D719" s="41"/>
    </row>
    <row r="720" spans="2:4" x14ac:dyDescent="0.25">
      <c r="B720" s="42"/>
      <c r="D720" s="41"/>
    </row>
    <row r="721" spans="2:4" x14ac:dyDescent="0.25">
      <c r="B721" s="42"/>
      <c r="D721" s="41"/>
    </row>
    <row r="722" spans="2:4" x14ac:dyDescent="0.25">
      <c r="B722" s="42"/>
      <c r="D722" s="41"/>
    </row>
    <row r="723" spans="2:4" x14ac:dyDescent="0.25">
      <c r="B723" s="42"/>
      <c r="D723" s="41"/>
    </row>
    <row r="724" spans="2:4" x14ac:dyDescent="0.25">
      <c r="B724" s="42"/>
      <c r="D724" s="41"/>
    </row>
    <row r="725" spans="2:4" x14ac:dyDescent="0.25">
      <c r="B725" s="42"/>
      <c r="D725" s="41"/>
    </row>
    <row r="726" spans="2:4" x14ac:dyDescent="0.25">
      <c r="B726" s="42"/>
      <c r="D726" s="41"/>
    </row>
    <row r="727" spans="2:4" x14ac:dyDescent="0.25">
      <c r="B727" s="42"/>
      <c r="D727" s="41"/>
    </row>
    <row r="728" spans="2:4" x14ac:dyDescent="0.25">
      <c r="B728" s="42"/>
      <c r="D728" s="41"/>
    </row>
    <row r="729" spans="2:4" x14ac:dyDescent="0.25">
      <c r="B729" s="42"/>
      <c r="D729" s="41"/>
    </row>
    <row r="730" spans="2:4" x14ac:dyDescent="0.25">
      <c r="B730" s="42"/>
      <c r="D730" s="41"/>
    </row>
    <row r="731" spans="2:4" x14ac:dyDescent="0.25">
      <c r="B731" s="42"/>
      <c r="D731" s="41"/>
    </row>
    <row r="732" spans="2:4" x14ac:dyDescent="0.25">
      <c r="B732" s="42"/>
      <c r="D732" s="41"/>
    </row>
    <row r="733" spans="2:4" x14ac:dyDescent="0.25">
      <c r="B733" s="42"/>
      <c r="D733" s="41"/>
    </row>
    <row r="734" spans="2:4" x14ac:dyDescent="0.25">
      <c r="B734" s="42"/>
      <c r="D734" s="41"/>
    </row>
    <row r="735" spans="2:4" x14ac:dyDescent="0.25">
      <c r="B735" s="42"/>
      <c r="D735" s="41"/>
    </row>
    <row r="736" spans="2:4" x14ac:dyDescent="0.25">
      <c r="B736" s="42"/>
      <c r="D736" s="41"/>
    </row>
    <row r="737" spans="2:4" x14ac:dyDescent="0.25">
      <c r="B737" s="42"/>
      <c r="D737" s="41"/>
    </row>
    <row r="738" spans="2:4" x14ac:dyDescent="0.25">
      <c r="B738" s="42"/>
      <c r="D738" s="41"/>
    </row>
    <row r="739" spans="2:4" x14ac:dyDescent="0.25">
      <c r="B739" s="42"/>
      <c r="D739" s="41"/>
    </row>
    <row r="740" spans="2:4" x14ac:dyDescent="0.25">
      <c r="B740" s="42"/>
      <c r="D740" s="41"/>
    </row>
    <row r="741" spans="2:4" x14ac:dyDescent="0.25">
      <c r="B741" s="42"/>
      <c r="D741" s="41"/>
    </row>
    <row r="742" spans="2:4" x14ac:dyDescent="0.25">
      <c r="B742" s="42"/>
      <c r="D742" s="41"/>
    </row>
    <row r="743" spans="2:4" x14ac:dyDescent="0.25">
      <c r="B743" s="42"/>
      <c r="D743" s="41"/>
    </row>
    <row r="744" spans="2:4" x14ac:dyDescent="0.25">
      <c r="B744" s="42"/>
      <c r="D744" s="41"/>
    </row>
    <row r="745" spans="2:4" x14ac:dyDescent="0.25">
      <c r="B745" s="42"/>
      <c r="D745" s="41"/>
    </row>
    <row r="746" spans="2:4" x14ac:dyDescent="0.25">
      <c r="B746" s="42"/>
      <c r="D746" s="41"/>
    </row>
    <row r="747" spans="2:4" x14ac:dyDescent="0.25">
      <c r="B747" s="42"/>
      <c r="D747" s="41"/>
    </row>
    <row r="748" spans="2:4" x14ac:dyDescent="0.25">
      <c r="B748" s="42"/>
      <c r="D748" s="41"/>
    </row>
    <row r="749" spans="2:4" x14ac:dyDescent="0.25">
      <c r="B749" s="42"/>
      <c r="D749" s="41"/>
    </row>
    <row r="750" spans="2:4" x14ac:dyDescent="0.25">
      <c r="B750" s="42"/>
      <c r="D750" s="41"/>
    </row>
    <row r="751" spans="2:4" x14ac:dyDescent="0.25">
      <c r="B751" s="42"/>
      <c r="D751" s="41"/>
    </row>
    <row r="752" spans="2:4" x14ac:dyDescent="0.25">
      <c r="B752" s="42"/>
      <c r="D752" s="41"/>
    </row>
    <row r="753" spans="2:4" x14ac:dyDescent="0.25">
      <c r="B753" s="42"/>
      <c r="D753" s="41"/>
    </row>
    <row r="754" spans="2:4" x14ac:dyDescent="0.25">
      <c r="B754" s="42"/>
      <c r="D754" s="41"/>
    </row>
    <row r="755" spans="2:4" x14ac:dyDescent="0.25">
      <c r="B755" s="42"/>
      <c r="D755" s="41"/>
    </row>
    <row r="756" spans="2:4" x14ac:dyDescent="0.25">
      <c r="B756" s="42"/>
      <c r="D756" s="41"/>
    </row>
    <row r="757" spans="2:4" x14ac:dyDescent="0.25">
      <c r="B757" s="42"/>
      <c r="D757" s="41"/>
    </row>
    <row r="758" spans="2:4" x14ac:dyDescent="0.25">
      <c r="B758" s="42"/>
      <c r="D758" s="41"/>
    </row>
    <row r="759" spans="2:4" x14ac:dyDescent="0.25">
      <c r="B759" s="42"/>
      <c r="D759" s="41"/>
    </row>
    <row r="760" spans="2:4" x14ac:dyDescent="0.25">
      <c r="B760" s="42"/>
      <c r="D760" s="41"/>
    </row>
    <row r="761" spans="2:4" x14ac:dyDescent="0.25">
      <c r="B761" s="42"/>
      <c r="D761" s="41"/>
    </row>
    <row r="762" spans="2:4" x14ac:dyDescent="0.25">
      <c r="B762" s="42"/>
      <c r="D762" s="41"/>
    </row>
    <row r="763" spans="2:4" x14ac:dyDescent="0.25">
      <c r="B763" s="42"/>
      <c r="D763" s="41"/>
    </row>
    <row r="764" spans="2:4" x14ac:dyDescent="0.25">
      <c r="B764" s="42"/>
      <c r="D764" s="41"/>
    </row>
    <row r="765" spans="2:4" x14ac:dyDescent="0.25">
      <c r="B765" s="42"/>
      <c r="D765" s="41"/>
    </row>
    <row r="766" spans="2:4" x14ac:dyDescent="0.25">
      <c r="B766" s="42"/>
      <c r="D766" s="41"/>
    </row>
    <row r="767" spans="2:4" x14ac:dyDescent="0.25">
      <c r="B767" s="42"/>
      <c r="D767" s="41"/>
    </row>
    <row r="768" spans="2:4" x14ac:dyDescent="0.25">
      <c r="B768" s="42"/>
      <c r="D768" s="41"/>
    </row>
    <row r="769" spans="2:4" x14ac:dyDescent="0.25">
      <c r="B769" s="42"/>
      <c r="D769" s="41"/>
    </row>
    <row r="770" spans="2:4" x14ac:dyDescent="0.25">
      <c r="B770" s="42"/>
      <c r="D770" s="41"/>
    </row>
    <row r="771" spans="2:4" x14ac:dyDescent="0.25">
      <c r="B771" s="42"/>
      <c r="D771" s="41"/>
    </row>
    <row r="772" spans="2:4" x14ac:dyDescent="0.25">
      <c r="B772" s="42"/>
      <c r="D772" s="41"/>
    </row>
    <row r="773" spans="2:4" x14ac:dyDescent="0.25">
      <c r="B773" s="42"/>
      <c r="D773" s="41"/>
    </row>
    <row r="774" spans="2:4" x14ac:dyDescent="0.25">
      <c r="B774" s="42"/>
      <c r="D774" s="41"/>
    </row>
    <row r="775" spans="2:4" x14ac:dyDescent="0.25">
      <c r="B775" s="42"/>
      <c r="D775" s="41"/>
    </row>
    <row r="776" spans="2:4" x14ac:dyDescent="0.25">
      <c r="B776" s="42"/>
      <c r="D776" s="41"/>
    </row>
    <row r="777" spans="2:4" x14ac:dyDescent="0.25">
      <c r="B777" s="42"/>
      <c r="D777" s="41"/>
    </row>
    <row r="778" spans="2:4" x14ac:dyDescent="0.25">
      <c r="B778" s="42"/>
      <c r="D778" s="41"/>
    </row>
    <row r="779" spans="2:4" x14ac:dyDescent="0.25">
      <c r="B779" s="42"/>
      <c r="D779" s="41"/>
    </row>
    <row r="780" spans="2:4" x14ac:dyDescent="0.25">
      <c r="B780" s="42"/>
      <c r="D780" s="41"/>
    </row>
    <row r="781" spans="2:4" x14ac:dyDescent="0.25">
      <c r="B781" s="42"/>
      <c r="D781" s="41"/>
    </row>
    <row r="782" spans="2:4" x14ac:dyDescent="0.25">
      <c r="B782" s="42"/>
      <c r="D782" s="41"/>
    </row>
    <row r="783" spans="2:4" x14ac:dyDescent="0.25">
      <c r="B783" s="42"/>
      <c r="D783" s="41"/>
    </row>
    <row r="784" spans="2:4" x14ac:dyDescent="0.25">
      <c r="B784" s="42"/>
      <c r="D784" s="41"/>
    </row>
    <row r="785" spans="2:4" x14ac:dyDescent="0.25">
      <c r="B785" s="42"/>
      <c r="D785" s="41"/>
    </row>
    <row r="786" spans="2:4" x14ac:dyDescent="0.25">
      <c r="B786" s="42"/>
      <c r="D786" s="41"/>
    </row>
    <row r="787" spans="2:4" x14ac:dyDescent="0.25">
      <c r="B787" s="42"/>
      <c r="D787" s="41"/>
    </row>
    <row r="788" spans="2:4" x14ac:dyDescent="0.25">
      <c r="B788" s="42"/>
      <c r="D788" s="41"/>
    </row>
    <row r="789" spans="2:4" x14ac:dyDescent="0.25">
      <c r="B789" s="42"/>
      <c r="D789" s="41"/>
    </row>
    <row r="790" spans="2:4" x14ac:dyDescent="0.25">
      <c r="B790" s="42"/>
      <c r="D790" s="41"/>
    </row>
    <row r="791" spans="2:4" x14ac:dyDescent="0.25">
      <c r="B791" s="42"/>
      <c r="D791" s="41"/>
    </row>
    <row r="792" spans="2:4" x14ac:dyDescent="0.25">
      <c r="B792" s="42"/>
      <c r="D792" s="41"/>
    </row>
    <row r="793" spans="2:4" x14ac:dyDescent="0.25">
      <c r="B793" s="42"/>
      <c r="D793" s="41"/>
    </row>
    <row r="794" spans="2:4" x14ac:dyDescent="0.25">
      <c r="B794" s="42"/>
      <c r="D794" s="41"/>
    </row>
    <row r="795" spans="2:4" x14ac:dyDescent="0.25">
      <c r="B795" s="42"/>
      <c r="D795" s="41"/>
    </row>
    <row r="796" spans="2:4" x14ac:dyDescent="0.25">
      <c r="B796" s="42"/>
      <c r="D796" s="41"/>
    </row>
    <row r="797" spans="2:4" x14ac:dyDescent="0.25">
      <c r="B797" s="42"/>
      <c r="D797" s="41"/>
    </row>
    <row r="798" spans="2:4" x14ac:dyDescent="0.25">
      <c r="B798" s="42"/>
      <c r="D798" s="41"/>
    </row>
    <row r="799" spans="2:4" x14ac:dyDescent="0.25">
      <c r="B799" s="42"/>
      <c r="D799" s="41"/>
    </row>
    <row r="800" spans="2:4" x14ac:dyDescent="0.25">
      <c r="B800" s="42"/>
      <c r="D800" s="41"/>
    </row>
    <row r="801" spans="2:4" x14ac:dyDescent="0.25">
      <c r="B801" s="42"/>
      <c r="D801" s="41"/>
    </row>
    <row r="802" spans="2:4" x14ac:dyDescent="0.25">
      <c r="B802" s="42"/>
      <c r="D802" s="41"/>
    </row>
    <row r="803" spans="2:4" x14ac:dyDescent="0.25">
      <c r="B803" s="42"/>
      <c r="D803" s="41"/>
    </row>
    <row r="804" spans="2:4" x14ac:dyDescent="0.25">
      <c r="B804" s="42"/>
      <c r="D804" s="41"/>
    </row>
    <row r="805" spans="2:4" x14ac:dyDescent="0.25">
      <c r="B805" s="42"/>
      <c r="D805" s="41"/>
    </row>
    <row r="806" spans="2:4" x14ac:dyDescent="0.25">
      <c r="B806" s="42"/>
      <c r="D806" s="41"/>
    </row>
    <row r="807" spans="2:4" x14ac:dyDescent="0.25">
      <c r="B807" s="42"/>
      <c r="D807" s="41"/>
    </row>
    <row r="808" spans="2:4" x14ac:dyDescent="0.25">
      <c r="B808" s="42"/>
      <c r="D808" s="41"/>
    </row>
    <row r="809" spans="2:4" x14ac:dyDescent="0.25">
      <c r="B809" s="42"/>
      <c r="D809" s="41"/>
    </row>
    <row r="810" spans="2:4" x14ac:dyDescent="0.25">
      <c r="B810" s="42"/>
      <c r="D810" s="41"/>
    </row>
    <row r="811" spans="2:4" x14ac:dyDescent="0.25">
      <c r="B811" s="42"/>
      <c r="D811" s="41"/>
    </row>
    <row r="812" spans="2:4" x14ac:dyDescent="0.25">
      <c r="B812" s="42"/>
      <c r="D812" s="41"/>
    </row>
    <row r="813" spans="2:4" x14ac:dyDescent="0.25">
      <c r="B813" s="42"/>
      <c r="D813" s="41"/>
    </row>
    <row r="814" spans="2:4" x14ac:dyDescent="0.25">
      <c r="B814" s="42"/>
      <c r="D814" s="41"/>
    </row>
    <row r="815" spans="2:4" x14ac:dyDescent="0.25">
      <c r="B815" s="42"/>
      <c r="D815" s="41"/>
    </row>
    <row r="816" spans="2:4" x14ac:dyDescent="0.25">
      <c r="B816" s="42"/>
      <c r="D816" s="41"/>
    </row>
    <row r="817" spans="2:4" x14ac:dyDescent="0.25">
      <c r="B817" s="42"/>
      <c r="D817" s="41"/>
    </row>
    <row r="818" spans="2:4" x14ac:dyDescent="0.25">
      <c r="B818" s="42"/>
      <c r="D818" s="41"/>
    </row>
    <row r="819" spans="2:4" x14ac:dyDescent="0.25">
      <c r="B819" s="42"/>
      <c r="D819" s="41"/>
    </row>
    <row r="820" spans="2:4" x14ac:dyDescent="0.25">
      <c r="B820" s="42"/>
      <c r="D820" s="41"/>
    </row>
    <row r="821" spans="2:4" x14ac:dyDescent="0.25">
      <c r="B821" s="42"/>
      <c r="D821" s="41"/>
    </row>
    <row r="822" spans="2:4" x14ac:dyDescent="0.25">
      <c r="B822" s="42"/>
      <c r="D822" s="41"/>
    </row>
    <row r="823" spans="2:4" x14ac:dyDescent="0.25">
      <c r="B823" s="42"/>
      <c r="D823" s="41"/>
    </row>
    <row r="824" spans="2:4" x14ac:dyDescent="0.25">
      <c r="B824" s="42"/>
      <c r="D824" s="41"/>
    </row>
    <row r="825" spans="2:4" x14ac:dyDescent="0.25">
      <c r="B825" s="42"/>
      <c r="D825" s="41"/>
    </row>
    <row r="826" spans="2:4" x14ac:dyDescent="0.25">
      <c r="B826" s="42"/>
      <c r="D826" s="41"/>
    </row>
    <row r="827" spans="2:4" x14ac:dyDescent="0.25">
      <c r="B827" s="42"/>
      <c r="D827" s="41"/>
    </row>
    <row r="828" spans="2:4" x14ac:dyDescent="0.25">
      <c r="B828" s="42"/>
      <c r="D828" s="41"/>
    </row>
    <row r="829" spans="2:4" x14ac:dyDescent="0.25">
      <c r="B829" s="42"/>
      <c r="D829" s="41"/>
    </row>
    <row r="830" spans="2:4" x14ac:dyDescent="0.25">
      <c r="B830" s="42"/>
      <c r="D830" s="41"/>
    </row>
    <row r="831" spans="2:4" x14ac:dyDescent="0.25">
      <c r="B831" s="42"/>
      <c r="D831" s="41"/>
    </row>
    <row r="832" spans="2:4" x14ac:dyDescent="0.25">
      <c r="B832" s="42"/>
      <c r="D832" s="41"/>
    </row>
    <row r="833" spans="2:4" x14ac:dyDescent="0.25">
      <c r="B833" s="42"/>
      <c r="D833" s="41"/>
    </row>
    <row r="834" spans="2:4" x14ac:dyDescent="0.25">
      <c r="B834" s="42"/>
      <c r="D834" s="41"/>
    </row>
    <row r="835" spans="2:4" x14ac:dyDescent="0.25">
      <c r="B835" s="42"/>
      <c r="D835" s="41"/>
    </row>
    <row r="836" spans="2:4" x14ac:dyDescent="0.25">
      <c r="B836" s="42"/>
      <c r="D836" s="41"/>
    </row>
    <row r="837" spans="2:4" x14ac:dyDescent="0.25">
      <c r="B837" s="42"/>
      <c r="D837" s="41"/>
    </row>
    <row r="838" spans="2:4" x14ac:dyDescent="0.25">
      <c r="B838" s="42"/>
      <c r="D838" s="41"/>
    </row>
    <row r="839" spans="2:4" x14ac:dyDescent="0.25">
      <c r="B839" s="42"/>
      <c r="D839" s="41"/>
    </row>
    <row r="840" spans="2:4" x14ac:dyDescent="0.25">
      <c r="B840" s="42"/>
      <c r="D840" s="41"/>
    </row>
    <row r="841" spans="2:4" x14ac:dyDescent="0.25">
      <c r="B841" s="42"/>
      <c r="D841" s="41"/>
    </row>
    <row r="842" spans="2:4" x14ac:dyDescent="0.25">
      <c r="B842" s="42"/>
      <c r="D842" s="41"/>
    </row>
    <row r="843" spans="2:4" x14ac:dyDescent="0.25">
      <c r="B843" s="42"/>
      <c r="D843" s="41"/>
    </row>
    <row r="844" spans="2:4" x14ac:dyDescent="0.25">
      <c r="B844" s="42"/>
      <c r="D844" s="41"/>
    </row>
    <row r="845" spans="2:4" x14ac:dyDescent="0.25">
      <c r="B845" s="42"/>
      <c r="D845" s="41"/>
    </row>
    <row r="846" spans="2:4" x14ac:dyDescent="0.25">
      <c r="B846" s="42"/>
      <c r="D846" s="41"/>
    </row>
    <row r="847" spans="2:4" x14ac:dyDescent="0.25">
      <c r="B847" s="42"/>
      <c r="D847" s="41"/>
    </row>
    <row r="848" spans="2:4" x14ac:dyDescent="0.25">
      <c r="B848" s="42"/>
      <c r="D848" s="41"/>
    </row>
    <row r="849" spans="2:4" x14ac:dyDescent="0.25">
      <c r="B849" s="42"/>
      <c r="D849" s="41"/>
    </row>
    <row r="850" spans="2:4" x14ac:dyDescent="0.25">
      <c r="B850" s="42"/>
      <c r="D850" s="41"/>
    </row>
    <row r="851" spans="2:4" x14ac:dyDescent="0.25">
      <c r="B851" s="42"/>
      <c r="D851" s="41"/>
    </row>
    <row r="852" spans="2:4" x14ac:dyDescent="0.25">
      <c r="B852" s="42"/>
      <c r="D852" s="41"/>
    </row>
    <row r="853" spans="2:4" x14ac:dyDescent="0.25">
      <c r="B853" s="42"/>
      <c r="D853" s="41"/>
    </row>
    <row r="854" spans="2:4" x14ac:dyDescent="0.25">
      <c r="B854" s="42"/>
      <c r="D854" s="41"/>
    </row>
    <row r="855" spans="2:4" x14ac:dyDescent="0.25">
      <c r="B855" s="42"/>
      <c r="D855" s="41"/>
    </row>
    <row r="856" spans="2:4" x14ac:dyDescent="0.25">
      <c r="B856" s="42"/>
      <c r="D856" s="41"/>
    </row>
    <row r="857" spans="2:4" x14ac:dyDescent="0.25">
      <c r="B857" s="42"/>
      <c r="D857" s="41"/>
    </row>
    <row r="858" spans="2:4" x14ac:dyDescent="0.25">
      <c r="B858" s="42"/>
      <c r="D858" s="41"/>
    </row>
    <row r="859" spans="2:4" x14ac:dyDescent="0.25">
      <c r="B859" s="42"/>
      <c r="D859" s="41"/>
    </row>
    <row r="860" spans="2:4" x14ac:dyDescent="0.25">
      <c r="B860" s="42"/>
      <c r="D860" s="41"/>
    </row>
    <row r="861" spans="2:4" x14ac:dyDescent="0.25">
      <c r="B861" s="42"/>
      <c r="D861" s="41"/>
    </row>
    <row r="862" spans="2:4" x14ac:dyDescent="0.25">
      <c r="B862" s="42"/>
      <c r="D862" s="41"/>
    </row>
    <row r="863" spans="2:4" x14ac:dyDescent="0.25">
      <c r="B863" s="42"/>
      <c r="D863" s="41"/>
    </row>
    <row r="864" spans="2:4" x14ac:dyDescent="0.25">
      <c r="B864" s="42"/>
      <c r="D864" s="41"/>
    </row>
    <row r="865" spans="2:4" x14ac:dyDescent="0.25">
      <c r="B865" s="42"/>
      <c r="D865" s="41"/>
    </row>
    <row r="866" spans="2:4" x14ac:dyDescent="0.25">
      <c r="B866" s="42"/>
      <c r="D866" s="41"/>
    </row>
    <row r="867" spans="2:4" x14ac:dyDescent="0.25">
      <c r="B867" s="42"/>
      <c r="D867" s="41"/>
    </row>
    <row r="868" spans="2:4" x14ac:dyDescent="0.25">
      <c r="B868" s="42"/>
      <c r="D868" s="41"/>
    </row>
    <row r="869" spans="2:4" x14ac:dyDescent="0.25">
      <c r="B869" s="42"/>
      <c r="D869" s="41"/>
    </row>
    <row r="870" spans="2:4" x14ac:dyDescent="0.25">
      <c r="B870" s="42"/>
      <c r="D870" s="41"/>
    </row>
    <row r="871" spans="2:4" x14ac:dyDescent="0.25">
      <c r="B871" s="42"/>
      <c r="D871" s="41"/>
    </row>
    <row r="872" spans="2:4" x14ac:dyDescent="0.25">
      <c r="B872" s="42"/>
      <c r="D872" s="41"/>
    </row>
    <row r="873" spans="2:4" x14ac:dyDescent="0.25">
      <c r="B873" s="42"/>
      <c r="D873" s="41"/>
    </row>
    <row r="874" spans="2:4" x14ac:dyDescent="0.25">
      <c r="B874" s="42"/>
      <c r="D874" s="41"/>
    </row>
    <row r="875" spans="2:4" x14ac:dyDescent="0.25">
      <c r="B875" s="42"/>
      <c r="D875" s="41"/>
    </row>
    <row r="876" spans="2:4" x14ac:dyDescent="0.25">
      <c r="B876" s="42"/>
      <c r="D876" s="41"/>
    </row>
    <row r="877" spans="2:4" x14ac:dyDescent="0.25">
      <c r="B877" s="42"/>
      <c r="D877" s="41"/>
    </row>
    <row r="878" spans="2:4" x14ac:dyDescent="0.25">
      <c r="B878" s="42"/>
      <c r="D878" s="41"/>
    </row>
    <row r="879" spans="2:4" x14ac:dyDescent="0.25">
      <c r="B879" s="42"/>
      <c r="D879" s="41"/>
    </row>
    <row r="880" spans="2:4" x14ac:dyDescent="0.25">
      <c r="B880" s="42"/>
      <c r="D880" s="41"/>
    </row>
    <row r="881" spans="2:4" x14ac:dyDescent="0.25">
      <c r="B881" s="42"/>
      <c r="D881" s="41"/>
    </row>
    <row r="882" spans="2:4" x14ac:dyDescent="0.25">
      <c r="B882" s="42"/>
      <c r="D882" s="41"/>
    </row>
    <row r="883" spans="2:4" x14ac:dyDescent="0.25">
      <c r="B883" s="42"/>
      <c r="D883" s="41"/>
    </row>
    <row r="884" spans="2:4" x14ac:dyDescent="0.25">
      <c r="B884" s="42"/>
      <c r="D884" s="41"/>
    </row>
    <row r="885" spans="2:4" x14ac:dyDescent="0.25">
      <c r="B885" s="42"/>
      <c r="D885" s="41"/>
    </row>
    <row r="886" spans="2:4" x14ac:dyDescent="0.25">
      <c r="B886" s="42"/>
      <c r="D886" s="41"/>
    </row>
    <row r="887" spans="2:4" x14ac:dyDescent="0.25">
      <c r="B887" s="42"/>
      <c r="D887" s="41"/>
    </row>
    <row r="888" spans="2:4" x14ac:dyDescent="0.25">
      <c r="B888" s="42"/>
      <c r="D888" s="41"/>
    </row>
    <row r="889" spans="2:4" x14ac:dyDescent="0.25">
      <c r="B889" s="42"/>
      <c r="D889" s="41"/>
    </row>
    <row r="890" spans="2:4" x14ac:dyDescent="0.25">
      <c r="B890" s="42"/>
      <c r="D890" s="41"/>
    </row>
    <row r="891" spans="2:4" x14ac:dyDescent="0.25">
      <c r="B891" s="42"/>
      <c r="D891" s="41"/>
    </row>
    <row r="892" spans="2:4" x14ac:dyDescent="0.25">
      <c r="B892" s="42"/>
      <c r="D892" s="41"/>
    </row>
    <row r="893" spans="2:4" x14ac:dyDescent="0.25">
      <c r="B893" s="42"/>
      <c r="D893" s="41"/>
    </row>
    <row r="894" spans="2:4" x14ac:dyDescent="0.25">
      <c r="B894" s="42"/>
      <c r="D894" s="41"/>
    </row>
    <row r="895" spans="2:4" x14ac:dyDescent="0.25">
      <c r="B895" s="42"/>
      <c r="D895" s="41"/>
    </row>
    <row r="896" spans="2:4" x14ac:dyDescent="0.25">
      <c r="B896" s="42"/>
      <c r="D896" s="41"/>
    </row>
    <row r="897" spans="2:4" x14ac:dyDescent="0.25">
      <c r="B897" s="42"/>
      <c r="D897" s="41"/>
    </row>
    <row r="898" spans="2:4" x14ac:dyDescent="0.25">
      <c r="B898" s="42"/>
      <c r="D898" s="41"/>
    </row>
    <row r="899" spans="2:4" x14ac:dyDescent="0.25">
      <c r="B899" s="42"/>
      <c r="D899" s="41"/>
    </row>
    <row r="900" spans="2:4" x14ac:dyDescent="0.25">
      <c r="B900" s="42"/>
      <c r="D900" s="41"/>
    </row>
    <row r="901" spans="2:4" x14ac:dyDescent="0.25">
      <c r="B901" s="42"/>
      <c r="D901" s="41"/>
    </row>
    <row r="902" spans="2:4" x14ac:dyDescent="0.25">
      <c r="B902" s="42"/>
      <c r="D902" s="41"/>
    </row>
    <row r="903" spans="2:4" x14ac:dyDescent="0.25">
      <c r="B903" s="42"/>
      <c r="D903" s="41"/>
    </row>
    <row r="904" spans="2:4" x14ac:dyDescent="0.25">
      <c r="B904" s="42"/>
      <c r="D904" s="41"/>
    </row>
    <row r="905" spans="2:4" x14ac:dyDescent="0.25">
      <c r="B905" s="42"/>
      <c r="D905" s="41"/>
    </row>
    <row r="906" spans="2:4" x14ac:dyDescent="0.25">
      <c r="B906" s="42"/>
      <c r="D906" s="41"/>
    </row>
    <row r="907" spans="2:4" x14ac:dyDescent="0.25">
      <c r="B907" s="42"/>
      <c r="D907" s="41"/>
    </row>
    <row r="908" spans="2:4" x14ac:dyDescent="0.25">
      <c r="B908" s="42"/>
      <c r="D908" s="41"/>
    </row>
    <row r="909" spans="2:4" x14ac:dyDescent="0.25">
      <c r="B909" s="42"/>
      <c r="D909" s="41"/>
    </row>
    <row r="910" spans="2:4" x14ac:dyDescent="0.25">
      <c r="B910" s="42"/>
      <c r="D910" s="41"/>
    </row>
    <row r="911" spans="2:4" x14ac:dyDescent="0.25">
      <c r="B911" s="42"/>
      <c r="D911" s="41"/>
    </row>
    <row r="912" spans="2:4" x14ac:dyDescent="0.25">
      <c r="B912" s="42"/>
      <c r="D912" s="41"/>
    </row>
    <row r="913" spans="2:4" x14ac:dyDescent="0.25">
      <c r="B913" s="42"/>
      <c r="D913" s="41"/>
    </row>
    <row r="914" spans="2:4" x14ac:dyDescent="0.25">
      <c r="B914" s="42"/>
      <c r="D914" s="41"/>
    </row>
    <row r="915" spans="2:4" x14ac:dyDescent="0.25">
      <c r="B915" s="42"/>
      <c r="D915" s="41"/>
    </row>
    <row r="916" spans="2:4" x14ac:dyDescent="0.25">
      <c r="B916" s="42"/>
      <c r="D916" s="41"/>
    </row>
    <row r="917" spans="2:4" x14ac:dyDescent="0.25">
      <c r="B917" s="42"/>
      <c r="D917" s="41"/>
    </row>
    <row r="918" spans="2:4" x14ac:dyDescent="0.25">
      <c r="B918" s="42"/>
      <c r="D918" s="41"/>
    </row>
    <row r="919" spans="2:4" x14ac:dyDescent="0.25">
      <c r="B919" s="42"/>
      <c r="D919" s="41"/>
    </row>
    <row r="920" spans="2:4" x14ac:dyDescent="0.25">
      <c r="B920" s="42"/>
      <c r="D920" s="41"/>
    </row>
    <row r="921" spans="2:4" x14ac:dyDescent="0.25">
      <c r="B921" s="42"/>
      <c r="D921" s="41"/>
    </row>
    <row r="922" spans="2:4" x14ac:dyDescent="0.25">
      <c r="B922" s="42"/>
      <c r="D922" s="41"/>
    </row>
    <row r="923" spans="2:4" x14ac:dyDescent="0.25">
      <c r="B923" s="42"/>
      <c r="D923" s="41"/>
    </row>
    <row r="924" spans="2:4" x14ac:dyDescent="0.25">
      <c r="B924" s="42"/>
      <c r="D924" s="41"/>
    </row>
    <row r="925" spans="2:4" x14ac:dyDescent="0.25">
      <c r="B925" s="42"/>
      <c r="D925" s="41"/>
    </row>
    <row r="926" spans="2:4" x14ac:dyDescent="0.25">
      <c r="B926" s="42"/>
      <c r="D926" s="41"/>
    </row>
    <row r="927" spans="2:4" x14ac:dyDescent="0.25">
      <c r="B927" s="42"/>
      <c r="D927" s="41"/>
    </row>
    <row r="928" spans="2:4" x14ac:dyDescent="0.25">
      <c r="B928" s="42"/>
      <c r="D928" s="41"/>
    </row>
    <row r="929" spans="2:4" x14ac:dyDescent="0.25">
      <c r="B929" s="42"/>
      <c r="D929" s="41"/>
    </row>
    <row r="930" spans="2:4" x14ac:dyDescent="0.25">
      <c r="B930" s="42"/>
      <c r="D930" s="41"/>
    </row>
    <row r="931" spans="2:4" x14ac:dyDescent="0.25">
      <c r="B931" s="42"/>
      <c r="D931" s="41"/>
    </row>
    <row r="932" spans="2:4" x14ac:dyDescent="0.25">
      <c r="B932" s="42"/>
      <c r="D932" s="41"/>
    </row>
    <row r="933" spans="2:4" x14ac:dyDescent="0.25">
      <c r="B933" s="42"/>
      <c r="D933" s="41"/>
    </row>
    <row r="934" spans="2:4" x14ac:dyDescent="0.25">
      <c r="B934" s="42"/>
      <c r="D934" s="41"/>
    </row>
    <row r="935" spans="2:4" x14ac:dyDescent="0.25">
      <c r="B935" s="42"/>
      <c r="D935" s="41"/>
    </row>
    <row r="936" spans="2:4" x14ac:dyDescent="0.25">
      <c r="B936" s="42"/>
      <c r="D936" s="41"/>
    </row>
    <row r="937" spans="2:4" x14ac:dyDescent="0.25">
      <c r="B937" s="42"/>
      <c r="D937" s="41"/>
    </row>
    <row r="938" spans="2:4" x14ac:dyDescent="0.25">
      <c r="B938" s="42"/>
      <c r="D938" s="41"/>
    </row>
    <row r="939" spans="2:4" x14ac:dyDescent="0.25">
      <c r="B939" s="42"/>
      <c r="D939" s="41"/>
    </row>
    <row r="940" spans="2:4" x14ac:dyDescent="0.25">
      <c r="B940" s="42"/>
      <c r="D940" s="41"/>
    </row>
    <row r="941" spans="2:4" x14ac:dyDescent="0.25">
      <c r="B941" s="42"/>
      <c r="D941" s="41"/>
    </row>
    <row r="942" spans="2:4" x14ac:dyDescent="0.25">
      <c r="B942" s="42"/>
      <c r="D942" s="41"/>
    </row>
    <row r="943" spans="2:4" x14ac:dyDescent="0.25">
      <c r="B943" s="42"/>
      <c r="D943" s="41"/>
    </row>
    <row r="944" spans="2:4" x14ac:dyDescent="0.25">
      <c r="B944" s="42"/>
      <c r="D944" s="41"/>
    </row>
    <row r="945" spans="2:4" x14ac:dyDescent="0.25">
      <c r="B945" s="42"/>
      <c r="D945" s="41"/>
    </row>
    <row r="946" spans="2:4" x14ac:dyDescent="0.25">
      <c r="B946" s="42"/>
      <c r="D946" s="41"/>
    </row>
    <row r="947" spans="2:4" x14ac:dyDescent="0.25">
      <c r="B947" s="42"/>
      <c r="D947" s="41"/>
    </row>
    <row r="948" spans="2:4" x14ac:dyDescent="0.25">
      <c r="B948" s="42"/>
      <c r="D948" s="41"/>
    </row>
    <row r="949" spans="2:4" x14ac:dyDescent="0.25">
      <c r="B949" s="42"/>
      <c r="D949" s="41"/>
    </row>
    <row r="950" spans="2:4" x14ac:dyDescent="0.25">
      <c r="B950" s="42"/>
      <c r="D950" s="41"/>
    </row>
    <row r="951" spans="2:4" x14ac:dyDescent="0.25">
      <c r="B951" s="42"/>
      <c r="D951" s="41"/>
    </row>
    <row r="952" spans="2:4" x14ac:dyDescent="0.25">
      <c r="B952" s="42"/>
      <c r="D952" s="41"/>
    </row>
    <row r="953" spans="2:4" x14ac:dyDescent="0.25">
      <c r="B953" s="42"/>
      <c r="D953" s="41"/>
    </row>
    <row r="954" spans="2:4" x14ac:dyDescent="0.25">
      <c r="B954" s="42"/>
      <c r="D954" s="41"/>
    </row>
    <row r="955" spans="2:4" x14ac:dyDescent="0.25">
      <c r="B955" s="42"/>
      <c r="D955" s="41"/>
    </row>
    <row r="956" spans="2:4" x14ac:dyDescent="0.25">
      <c r="B956" s="42"/>
      <c r="D956" s="41"/>
    </row>
    <row r="957" spans="2:4" x14ac:dyDescent="0.25">
      <c r="B957" s="42"/>
      <c r="D957" s="41"/>
    </row>
  </sheetData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2012-12-12T14:50:44Z</cp:lastPrinted>
  <dcterms:created xsi:type="dcterms:W3CDTF">2012-11-26T13:38:00Z</dcterms:created>
  <dcterms:modified xsi:type="dcterms:W3CDTF">2013-01-24T10:34:24Z</dcterms:modified>
</cp:coreProperties>
</file>