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485" windowWidth="20520" windowHeight="3720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E234" i="1" l="1"/>
  <c r="AA43" i="1" l="1"/>
  <c r="AB43" i="1"/>
  <c r="AC43" i="1"/>
  <c r="AD43" i="1"/>
  <c r="AA44" i="1"/>
  <c r="AB44" i="1"/>
  <c r="AC44" i="1"/>
  <c r="AD44" i="1"/>
  <c r="AA45" i="1"/>
  <c r="AB45" i="1"/>
  <c r="AC45" i="1"/>
  <c r="AD45" i="1"/>
  <c r="AA42" i="1"/>
  <c r="AB42" i="1"/>
  <c r="AC42" i="1"/>
  <c r="AD42" i="1"/>
  <c r="C318" i="1" l="1"/>
  <c r="C317" i="1"/>
  <c r="C316" i="1"/>
  <c r="C315" i="1"/>
  <c r="C314" i="1"/>
  <c r="C313" i="1"/>
  <c r="C312" i="1"/>
  <c r="C311" i="1"/>
  <c r="C310" i="1"/>
  <c r="C309" i="1"/>
  <c r="C308" i="1"/>
  <c r="C307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2" i="1"/>
  <c r="C251" i="1"/>
  <c r="C250" i="1"/>
  <c r="C249" i="1"/>
  <c r="C246" i="1"/>
  <c r="C244" i="1"/>
  <c r="C243" i="1"/>
  <c r="C242" i="1"/>
  <c r="C239" i="1"/>
  <c r="C238" i="1"/>
  <c r="C237" i="1"/>
  <c r="C234" i="1"/>
  <c r="C231" i="1"/>
  <c r="C230" i="1"/>
  <c r="C229" i="1"/>
  <c r="C226" i="1"/>
  <c r="C223" i="1"/>
  <c r="C222" i="1"/>
  <c r="C221" i="1"/>
  <c r="C218" i="1"/>
  <c r="C215" i="1"/>
  <c r="C214" i="1"/>
  <c r="C213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2" i="1"/>
  <c r="D251" i="1"/>
  <c r="D250" i="1"/>
  <c r="D249" i="1"/>
  <c r="D246" i="1"/>
  <c r="D244" i="1"/>
  <c r="D243" i="1"/>
  <c r="D242" i="1"/>
  <c r="D239" i="1"/>
  <c r="D238" i="1"/>
  <c r="D237" i="1"/>
  <c r="D234" i="1"/>
  <c r="D231" i="1"/>
  <c r="D230" i="1"/>
  <c r="D229" i="1"/>
  <c r="D226" i="1"/>
  <c r="D223" i="1"/>
  <c r="D222" i="1"/>
  <c r="D221" i="1"/>
  <c r="D218" i="1"/>
  <c r="D215" i="1"/>
  <c r="D214" i="1"/>
  <c r="D213" i="1"/>
  <c r="I265" i="1" l="1"/>
  <c r="J248" i="1"/>
  <c r="J265" i="1" s="1"/>
  <c r="I248" i="1" l="1"/>
  <c r="R228" i="1" l="1"/>
  <c r="M228" i="1"/>
  <c r="I228" i="1"/>
  <c r="M210" i="1"/>
  <c r="I210" i="1"/>
  <c r="E213" i="1" l="1"/>
  <c r="E214" i="1"/>
  <c r="E218" i="1"/>
  <c r="E221" i="1"/>
  <c r="E222" i="1"/>
  <c r="E223" i="1"/>
  <c r="E226" i="1"/>
  <c r="E229" i="1"/>
  <c r="E230" i="1"/>
  <c r="E231" i="1"/>
  <c r="E237" i="1"/>
  <c r="E238" i="1"/>
  <c r="E239" i="1"/>
  <c r="E242" i="1"/>
  <c r="E243" i="1"/>
  <c r="E244" i="1"/>
  <c r="E246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7" i="1"/>
  <c r="E316" i="1"/>
  <c r="E317" i="1"/>
  <c r="E309" i="1"/>
  <c r="E250" i="1" l="1"/>
  <c r="E249" i="1"/>
  <c r="E251" i="1"/>
  <c r="E313" i="1"/>
  <c r="E315" i="1"/>
  <c r="E318" i="1"/>
  <c r="E252" i="1"/>
  <c r="E215" i="1"/>
  <c r="J249" i="1"/>
  <c r="E311" i="1"/>
  <c r="J270" i="1"/>
  <c r="J267" i="1" s="1"/>
  <c r="E312" i="1"/>
  <c r="E314" i="1"/>
  <c r="E308" i="1"/>
  <c r="E310" i="1"/>
  <c r="J250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33" i="1"/>
  <c r="AJ33" i="1"/>
  <c r="AI34" i="1"/>
  <c r="AJ34" i="1"/>
  <c r="AI35" i="1"/>
  <c r="AJ35" i="1"/>
  <c r="AI36" i="1"/>
  <c r="AJ36" i="1"/>
  <c r="AI37" i="1"/>
  <c r="AJ37" i="1"/>
  <c r="AI38" i="1"/>
  <c r="AJ38" i="1"/>
  <c r="AI39" i="1"/>
  <c r="AJ39" i="1"/>
  <c r="AI40" i="1"/>
  <c r="AJ40" i="1"/>
  <c r="AI41" i="1"/>
  <c r="AJ41" i="1"/>
  <c r="AI42" i="1"/>
  <c r="AJ42" i="1"/>
  <c r="AI43" i="1"/>
  <c r="AJ43" i="1"/>
  <c r="AI44" i="1"/>
  <c r="AJ44" i="1"/>
  <c r="AI45" i="1"/>
  <c r="AJ45" i="1"/>
  <c r="AI46" i="1"/>
  <c r="AJ46" i="1"/>
  <c r="AI47" i="1"/>
  <c r="AJ47" i="1"/>
  <c r="AI48" i="1"/>
  <c r="AJ48" i="1"/>
  <c r="AI49" i="1"/>
  <c r="AJ49" i="1"/>
  <c r="AI50" i="1"/>
  <c r="AJ50" i="1"/>
  <c r="AI51" i="1"/>
  <c r="AJ51" i="1"/>
  <c r="AI52" i="1"/>
  <c r="AJ52" i="1"/>
  <c r="AI53" i="1"/>
  <c r="AJ53" i="1"/>
  <c r="AI54" i="1"/>
  <c r="AJ54" i="1"/>
  <c r="AI55" i="1"/>
  <c r="AJ55" i="1"/>
  <c r="AI56" i="1"/>
  <c r="AJ56" i="1"/>
  <c r="AI57" i="1"/>
  <c r="AJ57" i="1"/>
  <c r="AI58" i="1"/>
  <c r="AJ58" i="1"/>
  <c r="AI59" i="1"/>
  <c r="AJ59" i="1"/>
  <c r="AI60" i="1"/>
  <c r="AJ60" i="1"/>
  <c r="AI61" i="1"/>
  <c r="AJ61" i="1"/>
  <c r="AI62" i="1"/>
  <c r="AJ62" i="1"/>
  <c r="AI63" i="1"/>
  <c r="AJ63" i="1"/>
  <c r="AI64" i="1"/>
  <c r="AJ64" i="1"/>
  <c r="AI65" i="1"/>
  <c r="AJ65" i="1"/>
  <c r="AI66" i="1"/>
  <c r="AJ66" i="1"/>
  <c r="AI67" i="1"/>
  <c r="AJ67" i="1"/>
  <c r="AI68" i="1"/>
  <c r="AJ68" i="1"/>
  <c r="AI69" i="1"/>
  <c r="AJ69" i="1"/>
  <c r="AI70" i="1"/>
  <c r="AJ70" i="1"/>
  <c r="AI71" i="1"/>
  <c r="AJ71" i="1"/>
  <c r="AI72" i="1"/>
  <c r="AJ72" i="1"/>
  <c r="AI73" i="1"/>
  <c r="AJ73" i="1"/>
  <c r="AI74" i="1"/>
  <c r="AJ74" i="1"/>
  <c r="AI75" i="1"/>
  <c r="AJ75" i="1"/>
  <c r="AI76" i="1"/>
  <c r="AJ76" i="1"/>
  <c r="AI77" i="1"/>
  <c r="AJ77" i="1"/>
  <c r="AI78" i="1"/>
  <c r="AJ78" i="1"/>
  <c r="AI79" i="1"/>
  <c r="AJ79" i="1"/>
  <c r="AI80" i="1"/>
  <c r="AJ80" i="1"/>
  <c r="AI81" i="1"/>
  <c r="AJ81" i="1"/>
  <c r="AI82" i="1"/>
  <c r="AJ82" i="1"/>
  <c r="AI83" i="1"/>
  <c r="AJ83" i="1"/>
  <c r="AI84" i="1"/>
  <c r="AJ84" i="1"/>
  <c r="AI85" i="1"/>
  <c r="AJ85" i="1"/>
  <c r="AI86" i="1"/>
  <c r="AJ86" i="1"/>
  <c r="AI87" i="1"/>
  <c r="AJ87" i="1"/>
  <c r="AI88" i="1"/>
  <c r="AJ88" i="1"/>
  <c r="AI89" i="1"/>
  <c r="AJ89" i="1"/>
  <c r="AI90" i="1"/>
  <c r="AJ90" i="1"/>
  <c r="AI91" i="1"/>
  <c r="AJ91" i="1"/>
  <c r="AI92" i="1"/>
  <c r="AJ92" i="1"/>
  <c r="AI93" i="1"/>
  <c r="AJ93" i="1"/>
  <c r="AI94" i="1"/>
  <c r="AJ94" i="1"/>
  <c r="AI95" i="1"/>
  <c r="AJ95" i="1"/>
  <c r="AI96" i="1"/>
  <c r="AJ96" i="1"/>
  <c r="AI97" i="1"/>
  <c r="AJ97" i="1"/>
  <c r="AI98" i="1"/>
  <c r="AJ98" i="1"/>
  <c r="AI99" i="1"/>
  <c r="AJ99" i="1"/>
  <c r="AI100" i="1"/>
  <c r="AJ100" i="1"/>
  <c r="AI101" i="1"/>
  <c r="AJ101" i="1"/>
  <c r="AI102" i="1"/>
  <c r="AJ102" i="1"/>
  <c r="AI103" i="1"/>
  <c r="AJ103" i="1"/>
  <c r="AI104" i="1"/>
  <c r="AJ104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J251" i="1" l="1"/>
  <c r="J268" i="1"/>
  <c r="J266" i="1"/>
  <c r="C411" i="1"/>
  <c r="D411" i="1"/>
  <c r="C409" i="1"/>
  <c r="D409" i="1"/>
  <c r="C410" i="1"/>
  <c r="D410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J269" i="1" l="1"/>
  <c r="A1" i="6"/>
  <c r="F210" i="1" l="1"/>
  <c r="K248" i="1" s="1"/>
  <c r="K265" i="1" s="1"/>
  <c r="F214" i="1" l="1"/>
  <c r="F222" i="1"/>
  <c r="F226" i="1"/>
  <c r="F230" i="1"/>
  <c r="F234" i="1"/>
  <c r="F238" i="1"/>
  <c r="F242" i="1"/>
  <c r="F246" i="1"/>
  <c r="F250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10" i="1"/>
  <c r="F314" i="1"/>
  <c r="F318" i="1"/>
  <c r="F213" i="1"/>
  <c r="F221" i="1"/>
  <c r="F229" i="1"/>
  <c r="F237" i="1"/>
  <c r="F249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9" i="1"/>
  <c r="F313" i="1"/>
  <c r="F317" i="1"/>
  <c r="F218" i="1"/>
  <c r="F244" i="1"/>
  <c r="F252" i="1"/>
  <c r="F256" i="1"/>
  <c r="F260" i="1"/>
  <c r="F264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215" i="1"/>
  <c r="F223" i="1"/>
  <c r="F231" i="1"/>
  <c r="F239" i="1"/>
  <c r="F243" i="1"/>
  <c r="F251" i="1"/>
  <c r="F255" i="1"/>
  <c r="F259" i="1"/>
  <c r="F263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G210" i="1"/>
  <c r="L248" i="1" s="1"/>
  <c r="L265" i="1" s="1"/>
  <c r="K249" i="1" l="1"/>
  <c r="K270" i="1"/>
  <c r="K268" i="1" s="1"/>
  <c r="K250" i="1"/>
  <c r="G215" i="1"/>
  <c r="G223" i="1"/>
  <c r="G231" i="1"/>
  <c r="G239" i="1"/>
  <c r="G243" i="1"/>
  <c r="G251" i="1"/>
  <c r="G255" i="1"/>
  <c r="G259" i="1"/>
  <c r="G263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214" i="1"/>
  <c r="G222" i="1"/>
  <c r="G226" i="1"/>
  <c r="G230" i="1"/>
  <c r="G234" i="1"/>
  <c r="G238" i="1"/>
  <c r="G242" i="1"/>
  <c r="G246" i="1"/>
  <c r="G250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10" i="1"/>
  <c r="G314" i="1"/>
  <c r="G318" i="1"/>
  <c r="G213" i="1"/>
  <c r="G221" i="1"/>
  <c r="G229" i="1"/>
  <c r="G237" i="1"/>
  <c r="G249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9" i="1"/>
  <c r="G313" i="1"/>
  <c r="G317" i="1"/>
  <c r="G218" i="1"/>
  <c r="G244" i="1"/>
  <c r="G252" i="1"/>
  <c r="G256" i="1"/>
  <c r="G260" i="1"/>
  <c r="G264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K251" i="1" l="1"/>
  <c r="K267" i="1"/>
  <c r="K266" i="1"/>
  <c r="L270" i="1"/>
  <c r="L267" i="1" s="1"/>
  <c r="L249" i="1"/>
  <c r="L250" i="1"/>
  <c r="E319" i="1"/>
  <c r="K269" i="1" l="1"/>
  <c r="L266" i="1"/>
  <c r="L268" i="1"/>
  <c r="L251" i="1"/>
  <c r="L269" i="1" l="1"/>
  <c r="AI105" i="1"/>
  <c r="AJ105" i="1"/>
  <c r="AI106" i="1" l="1"/>
  <c r="AJ106" i="1"/>
  <c r="AI107" i="1" l="1"/>
  <c r="AJ107" i="1"/>
  <c r="AJ108" i="1" l="1"/>
  <c r="AI108" i="1"/>
  <c r="AI109" i="1" l="1"/>
  <c r="AJ109" i="1"/>
  <c r="AI110" i="1" l="1"/>
  <c r="AJ110" i="1"/>
  <c r="AJ111" i="1" l="1"/>
  <c r="AI111" i="1"/>
  <c r="AI112" i="1" l="1"/>
  <c r="AJ112" i="1"/>
  <c r="AI113" i="1" l="1"/>
  <c r="AJ113" i="1"/>
  <c r="AI114" i="1" l="1"/>
  <c r="AJ114" i="1"/>
  <c r="AI115" i="1" l="1"/>
  <c r="AJ115" i="1"/>
  <c r="AI116" i="1" l="1"/>
  <c r="AJ116" i="1"/>
  <c r="AI117" i="1" l="1"/>
  <c r="AJ117" i="1"/>
  <c r="AI118" i="1" l="1"/>
  <c r="AJ118" i="1"/>
  <c r="AI119" i="1" l="1"/>
  <c r="AJ119" i="1"/>
  <c r="AI120" i="1" l="1"/>
  <c r="AJ120" i="1"/>
  <c r="AI121" i="1" l="1"/>
  <c r="AJ121" i="1"/>
  <c r="AI122" i="1" l="1"/>
  <c r="AJ122" i="1"/>
  <c r="AI123" i="1" l="1"/>
  <c r="AJ123" i="1"/>
  <c r="AI124" i="1" l="1"/>
  <c r="AJ124" i="1"/>
  <c r="AI125" i="1" l="1"/>
  <c r="AJ125" i="1"/>
  <c r="AI126" i="1" l="1"/>
  <c r="AJ126" i="1"/>
  <c r="AI127" i="1" l="1"/>
  <c r="AJ127" i="1"/>
  <c r="AI128" i="1" l="1"/>
  <c r="AJ128" i="1"/>
  <c r="AI129" i="1" l="1"/>
  <c r="AJ129" i="1"/>
  <c r="AI130" i="1" l="1"/>
  <c r="AJ130" i="1"/>
  <c r="AI131" i="1" l="1"/>
  <c r="AJ131" i="1"/>
  <c r="AI132" i="1" l="1"/>
  <c r="AJ132" i="1"/>
  <c r="AI133" i="1" l="1"/>
  <c r="AJ133" i="1"/>
  <c r="AI134" i="1" l="1"/>
  <c r="AJ134" i="1"/>
  <c r="AI135" i="1" l="1"/>
  <c r="AJ135" i="1"/>
  <c r="AI136" i="1" l="1"/>
  <c r="AJ136" i="1"/>
  <c r="AI137" i="1" l="1"/>
  <c r="AJ137" i="1"/>
  <c r="AI138" i="1" l="1"/>
  <c r="AJ138" i="1"/>
  <c r="AI139" i="1" l="1"/>
  <c r="AJ139" i="1"/>
  <c r="AI140" i="1" l="1"/>
  <c r="AJ140" i="1"/>
  <c r="AI141" i="1" l="1"/>
  <c r="AJ141" i="1"/>
  <c r="AI142" i="1" l="1"/>
  <c r="AJ142" i="1"/>
  <c r="AI143" i="1" l="1"/>
  <c r="AJ143" i="1"/>
  <c r="AI144" i="1" l="1"/>
  <c r="AJ144" i="1"/>
  <c r="AI145" i="1" l="1"/>
  <c r="AJ145" i="1"/>
  <c r="AI146" i="1" l="1"/>
  <c r="AJ146" i="1"/>
  <c r="AI147" i="1" l="1"/>
  <c r="AJ147" i="1"/>
  <c r="AI148" i="1" l="1"/>
  <c r="AJ148" i="1"/>
  <c r="AI149" i="1" l="1"/>
  <c r="AJ149" i="1"/>
  <c r="AI150" i="1" l="1"/>
  <c r="AJ150" i="1"/>
  <c r="AI151" i="1" l="1"/>
  <c r="AJ151" i="1"/>
  <c r="AI152" i="1" l="1"/>
  <c r="AJ152" i="1"/>
  <c r="AI153" i="1" l="1"/>
  <c r="AJ153" i="1"/>
  <c r="AI154" i="1" l="1"/>
  <c r="AJ154" i="1"/>
  <c r="AI155" i="1" l="1"/>
  <c r="AJ155" i="1"/>
  <c r="AI156" i="1" l="1"/>
  <c r="AJ156" i="1"/>
  <c r="AI157" i="1" l="1"/>
  <c r="AJ157" i="1"/>
  <c r="AI158" i="1" l="1"/>
  <c r="AJ158" i="1"/>
  <c r="AI159" i="1" l="1"/>
  <c r="AJ159" i="1"/>
  <c r="AI160" i="1" l="1"/>
  <c r="AJ160" i="1"/>
  <c r="AI161" i="1" l="1"/>
  <c r="AJ161" i="1"/>
  <c r="AI162" i="1" l="1"/>
  <c r="AJ162" i="1"/>
  <c r="AI163" i="1" l="1"/>
  <c r="AJ163" i="1"/>
  <c r="AI164" i="1" l="1"/>
  <c r="AJ164" i="1"/>
  <c r="AI165" i="1" l="1"/>
  <c r="AJ165" i="1"/>
  <c r="AI166" i="1" l="1"/>
  <c r="AJ166" i="1"/>
  <c r="AI167" i="1" l="1"/>
  <c r="AJ167" i="1"/>
  <c r="AI168" i="1" l="1"/>
  <c r="AJ168" i="1"/>
  <c r="AI169" i="1" l="1"/>
  <c r="AJ169" i="1"/>
  <c r="AI170" i="1" l="1"/>
  <c r="AJ170" i="1"/>
  <c r="AI171" i="1" l="1"/>
  <c r="AJ171" i="1"/>
  <c r="AI172" i="1" l="1"/>
  <c r="AJ172" i="1"/>
  <c r="AI173" i="1" l="1"/>
  <c r="AJ173" i="1"/>
  <c r="AI174" i="1" l="1"/>
  <c r="AJ174" i="1"/>
  <c r="AI175" i="1" l="1"/>
  <c r="AJ175" i="1"/>
  <c r="AI176" i="1" l="1"/>
  <c r="AJ176" i="1"/>
  <c r="AI177" i="1" l="1"/>
  <c r="AJ177" i="1"/>
  <c r="AI178" i="1" l="1"/>
  <c r="AJ178" i="1"/>
  <c r="AI179" i="1" l="1"/>
  <c r="AJ179" i="1"/>
  <c r="AI180" i="1" l="1"/>
  <c r="AJ180" i="1"/>
  <c r="AI181" i="1" l="1"/>
  <c r="AJ181" i="1"/>
  <c r="AI182" i="1" l="1"/>
  <c r="AJ182" i="1"/>
  <c r="AI183" i="1" l="1"/>
  <c r="AJ183" i="1"/>
  <c r="AI184" i="1" l="1"/>
  <c r="AJ184" i="1"/>
  <c r="AI185" i="1" l="1"/>
  <c r="AJ185" i="1"/>
  <c r="AI186" i="1" l="1"/>
  <c r="AJ186" i="1"/>
  <c r="AI187" i="1" l="1"/>
  <c r="AJ187" i="1"/>
  <c r="AI188" i="1" l="1"/>
  <c r="AJ188" i="1"/>
  <c r="AI189" i="1" l="1"/>
  <c r="AJ189" i="1"/>
  <c r="AI190" i="1" l="1"/>
  <c r="AJ190" i="1"/>
  <c r="AI191" i="1" l="1"/>
  <c r="AJ191" i="1"/>
  <c r="AI192" i="1" l="1"/>
  <c r="AJ192" i="1"/>
  <c r="AI193" i="1" l="1"/>
  <c r="AJ193" i="1"/>
  <c r="AI194" i="1" l="1"/>
  <c r="AJ194" i="1"/>
  <c r="E411" i="1" l="1"/>
  <c r="AI195" i="1"/>
  <c r="AJ195" i="1"/>
  <c r="AI196" i="1" l="1"/>
  <c r="AJ196" i="1"/>
  <c r="AI197" i="1" l="1"/>
  <c r="AJ197" i="1"/>
  <c r="F319" i="1"/>
  <c r="AI198" i="1" l="1"/>
  <c r="AJ198" i="1"/>
  <c r="F320" i="1"/>
  <c r="AI199" i="1" l="1"/>
  <c r="AJ199" i="1"/>
  <c r="F321" i="1"/>
  <c r="AI200" i="1" l="1"/>
  <c r="AJ200" i="1"/>
  <c r="G319" i="1"/>
  <c r="F322" i="1"/>
  <c r="E320" i="1"/>
  <c r="F411" i="1" l="1"/>
  <c r="AJ201" i="1"/>
  <c r="AI201" i="1"/>
  <c r="F323" i="1"/>
  <c r="G320" i="1"/>
  <c r="E321" i="1"/>
  <c r="AI202" i="1" l="1"/>
  <c r="AJ202" i="1"/>
  <c r="G321" i="1"/>
  <c r="F324" i="1"/>
  <c r="E322" i="1"/>
  <c r="AI203" i="1" l="1"/>
  <c r="AJ203" i="1"/>
  <c r="F325" i="1"/>
  <c r="G322" i="1"/>
  <c r="E323" i="1"/>
  <c r="G411" i="1" l="1"/>
  <c r="AI204" i="1"/>
  <c r="AJ204" i="1"/>
  <c r="G323" i="1"/>
  <c r="F326" i="1"/>
  <c r="E324" i="1"/>
  <c r="F327" i="1" l="1"/>
  <c r="G324" i="1"/>
  <c r="E325" i="1"/>
  <c r="G325" i="1" l="1"/>
  <c r="F328" i="1"/>
  <c r="E326" i="1"/>
  <c r="F329" i="1" l="1"/>
  <c r="G326" i="1"/>
  <c r="E327" i="1"/>
  <c r="G327" i="1" l="1"/>
  <c r="F330" i="1"/>
  <c r="E328" i="1"/>
  <c r="F331" i="1" l="1"/>
  <c r="G328" i="1"/>
  <c r="E329" i="1"/>
  <c r="G329" i="1" l="1"/>
  <c r="F332" i="1"/>
  <c r="E330" i="1"/>
  <c r="F333" i="1" l="1"/>
  <c r="G330" i="1"/>
  <c r="E331" i="1"/>
  <c r="G331" i="1" l="1"/>
  <c r="F334" i="1"/>
  <c r="E332" i="1"/>
  <c r="G332" i="1" l="1"/>
  <c r="F335" i="1"/>
  <c r="E333" i="1"/>
  <c r="F336" i="1" l="1"/>
  <c r="G333" i="1"/>
  <c r="E334" i="1"/>
  <c r="G334" i="1" l="1"/>
  <c r="F337" i="1"/>
  <c r="E335" i="1"/>
  <c r="F338" i="1" l="1"/>
  <c r="G335" i="1"/>
  <c r="E336" i="1"/>
  <c r="G336" i="1" l="1"/>
  <c r="F339" i="1"/>
  <c r="E337" i="1"/>
  <c r="F340" i="1" l="1"/>
  <c r="G337" i="1"/>
  <c r="E338" i="1"/>
  <c r="G338" i="1" l="1"/>
  <c r="F341" i="1"/>
  <c r="E339" i="1"/>
  <c r="F342" i="1" l="1"/>
  <c r="G339" i="1"/>
  <c r="E340" i="1"/>
  <c r="G340" i="1" l="1"/>
  <c r="F343" i="1"/>
  <c r="E341" i="1"/>
  <c r="F344" i="1" l="1"/>
  <c r="G341" i="1"/>
  <c r="E342" i="1"/>
  <c r="G342" i="1" l="1"/>
  <c r="F345" i="1"/>
  <c r="E343" i="1"/>
  <c r="F346" i="1" l="1"/>
  <c r="G343" i="1"/>
  <c r="E344" i="1"/>
  <c r="G344" i="1" l="1"/>
  <c r="F347" i="1"/>
  <c r="E345" i="1"/>
  <c r="F348" i="1" l="1"/>
  <c r="G345" i="1"/>
  <c r="E346" i="1"/>
  <c r="G346" i="1" l="1"/>
  <c r="F349" i="1"/>
  <c r="E347" i="1"/>
  <c r="F350" i="1" l="1"/>
  <c r="G347" i="1"/>
  <c r="E348" i="1"/>
  <c r="G348" i="1" l="1"/>
  <c r="F351" i="1"/>
  <c r="E349" i="1"/>
  <c r="F352" i="1" l="1"/>
  <c r="G349" i="1"/>
  <c r="E350" i="1"/>
  <c r="G350" i="1" l="1"/>
  <c r="F353" i="1"/>
  <c r="E351" i="1"/>
  <c r="F354" i="1" l="1"/>
  <c r="G351" i="1"/>
  <c r="E352" i="1"/>
  <c r="G352" i="1" l="1"/>
  <c r="F355" i="1"/>
  <c r="E353" i="1"/>
  <c r="F356" i="1" l="1"/>
  <c r="G353" i="1"/>
  <c r="E354" i="1"/>
  <c r="G354" i="1" l="1"/>
  <c r="F357" i="1"/>
  <c r="E355" i="1"/>
  <c r="F358" i="1" l="1"/>
  <c r="G355" i="1"/>
  <c r="E356" i="1"/>
  <c r="G356" i="1" l="1"/>
  <c r="F359" i="1"/>
  <c r="E357" i="1"/>
  <c r="F360" i="1" l="1"/>
  <c r="G357" i="1"/>
  <c r="E358" i="1"/>
  <c r="G358" i="1" l="1"/>
  <c r="F361" i="1"/>
  <c r="E359" i="1"/>
  <c r="F362" i="1" l="1"/>
  <c r="G359" i="1"/>
  <c r="E360" i="1"/>
  <c r="G360" i="1" l="1"/>
  <c r="F363" i="1"/>
  <c r="E361" i="1"/>
  <c r="F364" i="1" l="1"/>
  <c r="G361" i="1"/>
  <c r="E362" i="1"/>
  <c r="G362" i="1" l="1"/>
  <c r="F365" i="1"/>
  <c r="E363" i="1"/>
  <c r="F366" i="1" l="1"/>
  <c r="G363" i="1"/>
  <c r="E364" i="1"/>
  <c r="G364" i="1" l="1"/>
  <c r="F367" i="1"/>
  <c r="E365" i="1"/>
  <c r="F368" i="1" l="1"/>
  <c r="G365" i="1"/>
  <c r="E366" i="1"/>
  <c r="G366" i="1" l="1"/>
  <c r="F369" i="1"/>
  <c r="E367" i="1"/>
  <c r="F370" i="1" l="1"/>
  <c r="G367" i="1"/>
  <c r="E368" i="1"/>
  <c r="G368" i="1" l="1"/>
  <c r="F371" i="1"/>
  <c r="E369" i="1"/>
  <c r="F372" i="1" l="1"/>
  <c r="G369" i="1"/>
  <c r="E370" i="1"/>
  <c r="G370" i="1" l="1"/>
  <c r="F373" i="1"/>
  <c r="E371" i="1"/>
  <c r="F374" i="1" l="1"/>
  <c r="G371" i="1"/>
  <c r="E372" i="1"/>
  <c r="G372" i="1" l="1"/>
  <c r="F375" i="1"/>
  <c r="E373" i="1"/>
  <c r="F376" i="1" l="1"/>
  <c r="G373" i="1"/>
  <c r="E374" i="1"/>
  <c r="G374" i="1" l="1"/>
  <c r="F377" i="1"/>
  <c r="E375" i="1"/>
  <c r="F378" i="1" l="1"/>
  <c r="G375" i="1"/>
  <c r="E376" i="1"/>
  <c r="G376" i="1" l="1"/>
  <c r="F379" i="1"/>
  <c r="E377" i="1"/>
  <c r="F380" i="1" l="1"/>
  <c r="G377" i="1"/>
  <c r="E378" i="1"/>
  <c r="G378" i="1" l="1"/>
  <c r="F381" i="1"/>
  <c r="E379" i="1"/>
  <c r="F382" i="1" l="1"/>
  <c r="G379" i="1"/>
  <c r="E380" i="1"/>
  <c r="G380" i="1" l="1"/>
  <c r="F383" i="1"/>
  <c r="E381" i="1"/>
  <c r="F384" i="1" l="1"/>
  <c r="G381" i="1"/>
  <c r="E382" i="1"/>
  <c r="G382" i="1" l="1"/>
  <c r="F385" i="1"/>
  <c r="E383" i="1"/>
  <c r="F386" i="1" l="1"/>
  <c r="G383" i="1"/>
  <c r="E384" i="1"/>
  <c r="G384" i="1" l="1"/>
  <c r="F387" i="1"/>
  <c r="E385" i="1"/>
  <c r="F388" i="1" l="1"/>
  <c r="G385" i="1"/>
  <c r="E386" i="1"/>
  <c r="G386" i="1" l="1"/>
  <c r="F389" i="1"/>
  <c r="E387" i="1"/>
  <c r="F390" i="1" l="1"/>
  <c r="G387" i="1"/>
  <c r="E388" i="1"/>
  <c r="G388" i="1" l="1"/>
  <c r="F391" i="1"/>
  <c r="E389" i="1"/>
  <c r="F392" i="1" l="1"/>
  <c r="G389" i="1"/>
  <c r="E390" i="1"/>
  <c r="G390" i="1" l="1"/>
  <c r="F393" i="1"/>
  <c r="E391" i="1"/>
  <c r="F394" i="1" l="1"/>
  <c r="G391" i="1"/>
  <c r="E392" i="1"/>
  <c r="G392" i="1" l="1"/>
  <c r="F395" i="1"/>
  <c r="E393" i="1"/>
  <c r="F396" i="1" l="1"/>
  <c r="G393" i="1"/>
  <c r="E394" i="1"/>
  <c r="G394" i="1" l="1"/>
  <c r="F397" i="1"/>
  <c r="E395" i="1"/>
  <c r="F398" i="1" l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<sst xmlns="http://schemas.openxmlformats.org/spreadsheetml/2006/main" count="661" uniqueCount="246">
  <si>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</si>
  <si>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</si>
  <si>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</si>
  <si>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</si>
  <si>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</si>
  <si>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</si>
  <si>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</si>
  <si>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</si>
  <si>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</si>
  <si>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</si>
  <si>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</si>
  <si>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</si>
  <si>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</si>
  <si>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</si>
  <si>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</si>
  <si>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</si>
  <si>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</si>
  <si>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</si>
  <si>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</si>
  <si>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</si>
  <si>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</si>
  <si>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</si>
  <si>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</si>
  <si>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</si>
  <si>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</si>
  <si>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</si>
  <si>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</si>
  <si>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</si>
  <si>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</si>
  <si>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</si>
  <si>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</si>
  <si>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</si>
  <si>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</si>
  <si>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</si>
  <si>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</si>
  <si>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</si>
  <si>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</si>
  <si>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di genere dei Sindaci, Presidenti, Consiglieri degli enti locali e aziende pubbliche</t>
  </si>
  <si>
    <t>valore %</t>
  </si>
  <si>
    <t>valore ass.</t>
  </si>
  <si>
    <t>Analisi di genere delle cariche comunali</t>
  </si>
  <si>
    <t>&gt; Dettaglio Cariche comunali</t>
  </si>
  <si>
    <t>Analisi di genere delle cariche provinciali</t>
  </si>
  <si>
    <t>Assessori regionali donne</t>
  </si>
  <si>
    <t>Consiglieri regionali donne</t>
  </si>
  <si>
    <t>Presidente Regione donna (si/no)</t>
  </si>
  <si>
    <t>presenza/assenza</t>
  </si>
  <si>
    <t>no</t>
  </si>
  <si>
    <t>Analisi di genere dei dirigenti iscritti all’INPS</t>
  </si>
  <si>
    <t>20-39</t>
  </si>
  <si>
    <t>40-59</t>
  </si>
  <si>
    <t>60-64</t>
  </si>
  <si>
    <t xml:space="preserve"> &gt;=65</t>
  </si>
  <si>
    <t>Estrazione di minerali (*)</t>
  </si>
  <si>
    <t>Attività manifatturiere (*)</t>
  </si>
  <si>
    <t>Produzione e distribuzione di energia elettrica, gas e acqua (*)</t>
  </si>
  <si>
    <t>Costruzioni (*)</t>
  </si>
  <si>
    <t>Commercio all'ingrosso e al dettaglio; riparazione di autoveicoli, motocicli e di beni personali e per la casa (*)</t>
  </si>
  <si>
    <t>Alberghi e ristoranti (*)</t>
  </si>
  <si>
    <t>Trasporti, magazzinaggio e comunicazioni (*)</t>
  </si>
  <si>
    <t>Attività finanziarie (*)</t>
  </si>
  <si>
    <t>Attività immobiliari, noleggio, informatica, ricerca, servizi alle imprese (*)</t>
  </si>
  <si>
    <t>Istruzione (*)</t>
  </si>
  <si>
    <t>Sanità e assistenza sociale (*)</t>
  </si>
  <si>
    <t>Altri servizi pubblici, sociali e personali (*)</t>
  </si>
  <si>
    <t>Analisi di genere delle cariche regionali</t>
  </si>
  <si>
    <t>Percentuale donne Sindaco</t>
  </si>
  <si>
    <t xml:space="preserve">N. donne Presidenti di provincia </t>
  </si>
  <si>
    <t>Percentuale donne Presidenti di provincia</t>
  </si>
  <si>
    <t>Percentuale cariche comunali ricoperte da donne</t>
  </si>
  <si>
    <t>Percentuale donne Assessori comunali (*)</t>
  </si>
  <si>
    <t>Percentuale donne Consiglieri comunali (*)</t>
  </si>
  <si>
    <t>Percentuale donne Presidenti di Consigli comunali</t>
  </si>
  <si>
    <t>Percentuale cariche provinciali ricoperte da donne</t>
  </si>
  <si>
    <t>Dettaglio Cariche provinciali</t>
  </si>
  <si>
    <t>Percentuale donne Assessori provinciali (*)</t>
  </si>
  <si>
    <t>Percentuale donne Consiglieri provinciali (*)</t>
  </si>
  <si>
    <t>Percentuale donne Presidenti di Consigli provinciali</t>
  </si>
  <si>
    <t>Percentuale cariche regionaliricoperte da donne</t>
  </si>
  <si>
    <t>Dettaglio Cariche regionali</t>
  </si>
  <si>
    <r>
      <t xml:space="preserve">N. dirigenti </t>
    </r>
    <r>
      <rPr>
        <b/>
        <sz val="10"/>
        <rFont val="Calibri"/>
        <family val="2"/>
      </rPr>
      <t>(Maschi)</t>
    </r>
  </si>
  <si>
    <r>
      <t xml:space="preserve">N.rigenti </t>
    </r>
    <r>
      <rPr>
        <b/>
        <sz val="10"/>
        <rFont val="Calibri"/>
        <family val="2"/>
      </rPr>
      <t>(Femmine)</t>
    </r>
  </si>
  <si>
    <r>
      <t xml:space="preserve">N.rigenti </t>
    </r>
    <r>
      <rPr>
        <b/>
        <sz val="10"/>
        <rFont val="Calibri"/>
        <family val="2"/>
      </rPr>
      <t>(Totale)</t>
    </r>
  </si>
  <si>
    <t>Incidenza donne dirigenti iscritte all'INPS nel territorio</t>
  </si>
  <si>
    <t>Indicenza donne dirigenti iscritte all'INPS per classi di età</t>
  </si>
  <si>
    <t>N. assoluti dei dirigenti per classi di età</t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</si>
  <si>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20-39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</si>
  <si>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40-59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</si>
  <si>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60-64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</si>
  <si>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&gt;=65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</si>
  <si>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20-39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</si>
  <si>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40-59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</si>
  <si>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60-64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</si>
  <si>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&gt;=65 </t>
    </r>
  </si>
  <si>
    <r>
      <rPr>
        <b/>
        <sz val="10"/>
        <color indexed="8"/>
        <rFont val="Calibri"/>
        <family val="2"/>
      </rPr>
      <t>Totale</t>
    </r>
    <r>
      <rPr>
        <sz val="10"/>
        <color indexed="8"/>
        <rFont val="Calibri"/>
        <family val="2"/>
      </rPr>
      <t xml:space="preserve"> 20-39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</si>
  <si>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40-59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</si>
  <si>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60-64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</si>
  <si>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&gt;=65 </t>
    </r>
  </si>
  <si>
    <t>N. assoluti dei dirigenti per settore* e per genere</t>
  </si>
  <si>
    <r>
      <t xml:space="preserve">Estrazione di minerali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</si>
  <si>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Attività manifatturiere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</si>
  <si>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>Produzione e distribuzione di energia elettrica, gas e acqua</t>
    </r>
    <r>
      <rPr>
        <b/>
        <sz val="10"/>
        <color indexed="8"/>
        <rFont val="Calibri"/>
        <family val="2"/>
      </rPr>
      <t xml:space="preserve"> (Maschi)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</si>
  <si>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</si>
  <si>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</si>
  <si>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</si>
  <si>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</si>
  <si>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</si>
  <si>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</si>
  <si>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Istruzione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</si>
  <si>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Sanità e assistenza sociale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</si>
  <si>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Altri servizi pubblici, sociali e personali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</si>
  <si>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Estrazione di minerali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</si>
  <si>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manifatturiere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</si>
  <si>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Produzione e distribuzione di energia elettrica, gas e acqua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</si>
  <si>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</si>
  <si>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</si>
  <si>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</si>
  <si>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</si>
  <si>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</si>
  <si>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</si>
  <si>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Istruzione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</si>
  <si>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Sanità e assistenza sociale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</si>
  <si>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Altri servizi pubblici, sociali e personali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</si>
  <si>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Estrazione di minerali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</si>
  <si>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manifatturiere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</si>
  <si>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Produzione e distribuzione di energia elettrica, gas e acqua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</si>
  <si>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</si>
  <si>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</si>
  <si>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</si>
  <si>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</si>
  <si>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</si>
  <si>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</si>
  <si>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 Istruzione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</si>
  <si>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 Sanità e assistenza sociale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</si>
  <si>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Altri servizi pubblici, sociali e personali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</si>
  <si>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t>Incidenza donne dirigenti per settore (*)</t>
  </si>
  <si>
    <t>Elaborazione Ancitel - http://www.comuniverso.it/index.cfm?Le%20donne%20sindaco&amp;menu=118</t>
  </si>
  <si>
    <t>Unione delle province italiane - http://www.upinet.it/provincia_result</t>
  </si>
  <si>
    <t>N. di Presidente province donne / n. totale di Presidenti province</t>
  </si>
  <si>
    <t>Ministero dell’Interno, Anagrafe degli amministratori comunali, provinciali e regionali - link: http://amministratori.interno.it/AmmIndex6.htm</t>
  </si>
  <si>
    <t xml:space="preserve">N. donne che ricoprono cariche comunali / n. totale cariche </t>
  </si>
  <si>
    <t>N. assessori comunali donne / n. totale assessori comunali in carica</t>
  </si>
  <si>
    <t>N. Consigliere comunali donne / n. totale Consiglieri comunali in carica</t>
  </si>
  <si>
    <t>N. Presidenti di Consigli comunal donne / n. totale Presidenti  Consigli comunali</t>
  </si>
  <si>
    <t xml:space="preserve">N. donne che ricoprono cariche provinciali / n. totale cariche </t>
  </si>
  <si>
    <t>(*) L a carica di Assessore ricomprende: Assessore, Assessore anziano, Assessore effettivo, Assessore non di origine elettiva, Assessore supplente</t>
  </si>
  <si>
    <t>N. assessori provinciali donne / n. totale assessori provinciali in carica</t>
  </si>
  <si>
    <t>(*) L a carica di Consigliere provinciale ricomprende: Consigliere, Consigliere -  Candidato Sindaco, Consigliere straniero, Consigliere supplente</t>
  </si>
  <si>
    <t>N. Consigliere provinciali donne / n. totale Consiglieri provinciali in carica</t>
  </si>
  <si>
    <t>N. Presidenti di Consigli provicniali donne / n. totale Presidenti  Consigli provinciali</t>
  </si>
  <si>
    <t>N. Cariche regionali donne / n. totale cariche</t>
  </si>
  <si>
    <t>N. assessori regionali donne / n. totale assessori regionali</t>
  </si>
  <si>
    <t>N. consiglieri regionali donne / n. totale consiglieri regionali</t>
  </si>
  <si>
    <t>Sulle Regioni è stata considerata la presenza/assenza di presidenti di Regione donna. Sulle macroripartizioni territoriali il dato è dato dalla somma dei presidenti di regione donna nelle regioni di appartenenza della macroripartizione.</t>
  </si>
  <si>
    <t>INPS - link: http://www.inps.it/webidentity/banchedatistatistiche/dipeme2/index01.jsp?CMDNAME=SCR105</t>
  </si>
  <si>
    <t>N. di dirigenti donne iscritte all’INPS nel territorio di riferimento / n. di dirigenti totali iscritti all’INPS nel territorio di riferimento</t>
  </si>
  <si>
    <t>N. dirigenti donne iscritte all’INPS nel territorio di riferimento per classi di età / n.  dirigenti totali iscritti all’INPS nel territorio di riferimento per classi di età</t>
  </si>
  <si>
    <t>(*) E' stata utilizzata la classificazione per settori "ATECO 2002"</t>
  </si>
  <si>
    <t>N. dirigenti donne iscritte all’INPS nel territorio di riferimento per settore specifico / n.  dirigenti totali iscritti all’INPSnel territorio di riferimento per settore specifico</t>
  </si>
  <si>
    <t xml:space="preserve">N. Sindaci donne / N. totale Sindaci </t>
  </si>
  <si>
    <r>
      <t xml:space="preserve">N. dirigenti </t>
    </r>
    <r>
      <rPr>
        <b/>
        <sz val="10"/>
        <rFont val="Calibri"/>
        <family val="2"/>
      </rPr>
      <t>(Femmine)</t>
    </r>
  </si>
  <si>
    <r>
      <t xml:space="preserve">N. dirigenti </t>
    </r>
    <r>
      <rPr>
        <b/>
        <sz val="10"/>
        <rFont val="Calibri"/>
        <family val="2"/>
      </rPr>
      <t>(Totale)</t>
    </r>
  </si>
  <si>
    <t>Femmine</t>
  </si>
  <si>
    <t>Maschi</t>
  </si>
  <si>
    <t>Tot.</t>
  </si>
  <si>
    <t>TOT.</t>
  </si>
  <si>
    <t>&gt;= 60</t>
  </si>
  <si>
    <t>TOT.%</t>
  </si>
  <si>
    <t>EMPOWERMENT DI GENERE</t>
  </si>
  <si>
    <t>Percentuale donne Assessori comunali</t>
  </si>
  <si>
    <t>Percentuale donne Consiglieri comunali</t>
  </si>
  <si>
    <t>si</t>
  </si>
  <si>
    <t>35-44</t>
  </si>
  <si>
    <t>45-59</t>
  </si>
  <si>
    <t>Maschi 35-44</t>
  </si>
  <si>
    <t>Maschi 45-59</t>
  </si>
  <si>
    <t>Maschi &gt; 59</t>
  </si>
  <si>
    <t>Maschi &lt; 35</t>
  </si>
  <si>
    <t>Femmine &lt; 35</t>
  </si>
  <si>
    <t>Femmine 35-44</t>
  </si>
  <si>
    <t>Femmine 45-59</t>
  </si>
  <si>
    <t>Femmine &gt; 59</t>
  </si>
  <si>
    <t>Totale &lt; 35</t>
  </si>
  <si>
    <t>Totale 35-44</t>
  </si>
  <si>
    <t>Totale 45-59</t>
  </si>
  <si>
    <t>Totale &gt; 59</t>
  </si>
  <si>
    <t>&lt; 35</t>
  </si>
  <si>
    <t>&gt; 59</t>
  </si>
  <si>
    <t xml:space="preserve"> &lt; 35</t>
  </si>
  <si>
    <t xml:space="preserve"> 35-44</t>
  </si>
  <si>
    <t xml:space="preserve"> 45-59</t>
  </si>
  <si>
    <t xml:space="preserve"> &gt; 59</t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</si>
  <si>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&lt; 35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</si>
  <si>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35-44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</si>
  <si>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45-59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</si>
  <si>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&gt; 59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</si>
  <si>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&lt; 35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</si>
  <si>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35-44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</si>
  <si>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45-59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</si>
  <si>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&gt; 59</t>
    </r>
  </si>
  <si>
    <r>
      <rPr>
        <b/>
        <sz val="10"/>
        <color indexed="8"/>
        <rFont val="Calibri"/>
        <family val="2"/>
      </rPr>
      <t>Totale</t>
    </r>
    <r>
      <rPr>
        <sz val="10"/>
        <color indexed="8"/>
        <rFont val="Calibri"/>
        <family val="2"/>
      </rPr>
      <t xml:space="preserve"> &lt; 35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</si>
  <si>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35-44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</si>
  <si>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45-59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</si>
  <si>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&gt; 59</t>
    </r>
  </si>
  <si>
    <t xml:space="preserve">dati non aggiornabili, mancano le province scadute e non rinnovate </t>
  </si>
  <si>
    <t>N. dirigenti (Maschi)</t>
  </si>
  <si>
    <t>N. dirigenti (Femmine)</t>
  </si>
  <si>
    <t>N. dirigenti (Totale)</t>
  </si>
  <si>
    <t>Estrazione di minerali (Maschi) (*)</t>
  </si>
  <si>
    <t>Attività manifatturiere (Maschi) (*)</t>
  </si>
  <si>
    <t>Produzione e distribuzione di energia elettrica, gas e acqua (Maschi) (*)</t>
  </si>
  <si>
    <t>Costruzioni (Maschi) (*)</t>
  </si>
  <si>
    <t>Commercio all'ingrosso e al dettaglio; riparazione di autoveicoli, motocicli e di beni personali e per la casa (Maschi) (*)</t>
  </si>
  <si>
    <t>Alberghi e ristoranti (Maschi) (*)</t>
  </si>
  <si>
    <t>Trasporti, magazzinaggio e comunicazioni (Maschi) (*)</t>
  </si>
  <si>
    <t>Attività finanziarie (Maschi) (*)</t>
  </si>
  <si>
    <t>Attività immobiliari, noleggio, informatica, ricerca, servizi alle imprese (Maschi) (*)</t>
  </si>
  <si>
    <t xml:space="preserve"> Istruzione (Maschi) (*)</t>
  </si>
  <si>
    <t xml:space="preserve"> Sanità e assistenza sociale (Maschi) (*)</t>
  </si>
  <si>
    <t xml:space="preserve"> Altri servizi pubblici, sociali e personali (Maschi) (*)</t>
  </si>
  <si>
    <t>Estrazione di minerali (Femmine) (*)</t>
  </si>
  <si>
    <t>Attività manifatturiere (Femmine) (*)</t>
  </si>
  <si>
    <t>Produzione e distribuzione di energia elettrica, gas e acqua (Femmine) (*)</t>
  </si>
  <si>
    <t>Costruzioni (Femmine) (*)</t>
  </si>
  <si>
    <t>Commercio all'ingrosso e al dettaglio; riparazione di autoveicoli, motocicli e di beni personali e per la casa (Femmine) (*)</t>
  </si>
  <si>
    <t>Alberghi e ristoranti (Femmine) (*)</t>
  </si>
  <si>
    <t>Trasporti, magazzinaggio e comunicazioni (Femmine) (*)</t>
  </si>
  <si>
    <t>Attività finanziarie (Femmine) (*)</t>
  </si>
  <si>
    <t>Attività immobiliari, noleggio, informatica, ricerca, servizi alle imprese (Femmine) (*)</t>
  </si>
  <si>
    <t>Istruzione (Femmine) (*)</t>
  </si>
  <si>
    <t>Sanità e assistenza sociale (Femmine) (*)</t>
  </si>
  <si>
    <t>Altri servizi pubblici, sociali e personali (Femmine) (*)</t>
  </si>
  <si>
    <t>Estrazione di minerali (Totale) (*)</t>
  </si>
  <si>
    <t>Attività manifatturiere (Totale) (*)</t>
  </si>
  <si>
    <t>Produzione e distribuzione di energia elettrica, gas e acqua (Totale) (*)</t>
  </si>
  <si>
    <t>Costruzioni (Totale) (*)</t>
  </si>
  <si>
    <t>Commercio all'ingrosso e al dettaglio; riparazione di autoveicoli, motocicli e di beni personali e per la casa (Totale) (*)</t>
  </si>
  <si>
    <t>Alberghi e ristoranti (Totale) (*)</t>
  </si>
  <si>
    <t>Trasporti, magazzinaggio e comunicazioni (Totale) (*)</t>
  </si>
  <si>
    <t>Attività finanziarie (Totale) (*)</t>
  </si>
  <si>
    <t>Attività immobiliari, noleggio, informatica, ricerca, servizi alle imprese (Totale) (*)</t>
  </si>
  <si>
    <t xml:space="preserve"> Istruzione (Totale) (*)</t>
  </si>
  <si>
    <t xml:space="preserve"> Sanità e assistenza sociale (Totale) (*)</t>
  </si>
  <si>
    <t>Altri servizi pubblici, sociali e personali (Totale) (*)</t>
  </si>
  <si>
    <t>Dati</t>
  </si>
  <si>
    <t>INPS - link: http://www.inps.it/webidentity/banchedatistatistiche/dipendenti/index.jsp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</si>
</sst>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sz val="8"/>
      <color indexed="6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91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166" fontId="20" fillId="0" borderId="12">
      <alignment horizontal="right" vertical="center"/>
    </xf>
    <xf numFmtId="49" fontId="20" fillId="0" borderId="12">
      <alignment vertical="center" wrapText="1"/>
    </xf>
    <xf numFmtId="0" fontId="14" fillId="0" borderId="0"/>
  </cellStyleXfs>
  <cellXfs count="168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4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5" fillId="0" borderId="0" xfId="3" applyFont="1" applyAlignment="1">
      <alignment vertical="top" wrapText="1"/>
    </xf>
    <xf numFmtId="0" fontId="13" fillId="0" borderId="0" xfId="3" applyFont="1" applyFill="1" applyAlignment="1">
      <alignment vertical="top" wrapText="1"/>
    </xf>
    <xf numFmtId="0" fontId="14" fillId="0" borderId="0" xfId="3" applyFont="1" applyAlignment="1">
      <alignment vertical="center"/>
    </xf>
    <xf numFmtId="0" fontId="14" fillId="0" borderId="0" xfId="3" applyAlignment="1">
      <alignment vertical="center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2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/>
    <xf numFmtId="0" fontId="14" fillId="10" borderId="1" xfId="0" applyFont="1" applyFill="1" applyBorder="1" applyAlignment="1">
      <alignment vertical="top"/>
    </xf>
    <xf numFmtId="0" fontId="17" fillId="10" borderId="1" xfId="0" applyFont="1" applyFill="1" applyBorder="1" applyAlignment="1">
      <alignment horizontal="center" vertical="top" wrapText="1"/>
    </xf>
    <xf numFmtId="3" fontId="14" fillId="10" borderId="1" xfId="0" applyNumberFormat="1" applyFont="1" applyFill="1" applyBorder="1" applyAlignment="1">
      <alignment horizontal="right" vertical="center"/>
    </xf>
    <xf numFmtId="0" fontId="17" fillId="10" borderId="1" xfId="0" applyFont="1" applyFill="1" applyBorder="1" applyAlignment="1">
      <alignment horizontal="justify" vertical="top" wrapText="1"/>
    </xf>
    <xf numFmtId="165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2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7" fillId="0" borderId="7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25" fillId="0" borderId="0" xfId="0" applyNumberFormat="1" applyFont="1" applyBorder="1"/>
    <xf numFmtId="168" fontId="25" fillId="0" borderId="0" xfId="0" applyNumberFormat="1" applyFont="1" applyBorder="1"/>
    <xf numFmtId="0" fontId="19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26" fillId="0" borderId="0" xfId="0" applyFont="1" applyBorder="1"/>
    <xf numFmtId="168" fontId="26" fillId="0" borderId="0" xfId="0" applyNumberFormat="1" applyFont="1" applyBorder="1"/>
    <xf numFmtId="0" fontId="14" fillId="0" borderId="0" xfId="0" applyFont="1" applyBorder="1" applyAlignment="1">
      <alignment vertical="top"/>
    </xf>
    <xf numFmtId="0" fontId="12" fillId="0" borderId="1" xfId="0" applyFont="1" applyBorder="1" applyAlignment="1">
      <alignment vertical="center" wrapText="1"/>
    </xf>
    <xf numFmtId="0" fontId="17" fillId="0" borderId="15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top"/>
    </xf>
    <xf numFmtId="0" fontId="12" fillId="0" borderId="1" xfId="0" applyFont="1" applyBorder="1" applyAlignment="1">
      <alignment vertical="center"/>
    </xf>
    <xf numFmtId="0" fontId="17" fillId="12" borderId="1" xfId="0" applyFont="1" applyFill="1" applyBorder="1" applyAlignment="1">
      <alignment horizontal="justify" vertical="center" wrapText="1"/>
    </xf>
    <xf numFmtId="0" fontId="14" fillId="12" borderId="1" xfId="0" applyFont="1" applyFill="1" applyBorder="1" applyAlignment="1">
      <alignment horizontal="right" vertical="center"/>
    </xf>
    <xf numFmtId="0" fontId="14" fillId="12" borderId="14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7" fontId="10" fillId="0" borderId="0" xfId="1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justify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7" fillId="0" borderId="1" xfId="0" applyFont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justify" vertical="center" wrapText="1"/>
    </xf>
    <xf numFmtId="0" fontId="27" fillId="8" borderId="1" xfId="0" applyFont="1" applyFill="1" applyBorder="1" applyAlignment="1">
      <alignment horizontal="justify" vertical="center" wrapText="1"/>
    </xf>
    <xf numFmtId="169" fontId="10" fillId="0" borderId="0" xfId="1" applyNumberFormat="1" applyFont="1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1" xfId="7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30" fillId="0" borderId="0" xfId="0" applyFont="1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9" fontId="10" fillId="0" borderId="0" xfId="2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64" fontId="10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1" fillId="14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4" fillId="13" borderId="1" xfId="0" applyNumberFormat="1" applyFont="1" applyFill="1" applyBorder="1" applyAlignment="1">
      <alignment horizontal="right" vertical="center"/>
    </xf>
    <xf numFmtId="1" fontId="1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top"/>
    </xf>
    <xf numFmtId="1" fontId="0" fillId="0" borderId="0" xfId="0" applyNumberFormat="1" applyFont="1" applyAlignment="1">
      <alignment horizontal="center" vertical="center"/>
    </xf>
    <xf numFmtId="165" fontId="14" fillId="13" borderId="14" xfId="0" applyNumberFormat="1" applyFont="1" applyFill="1" applyBorder="1" applyAlignment="1">
      <alignment horizontal="right" vertical="center"/>
    </xf>
    <xf numFmtId="165" fontId="14" fillId="8" borderId="1" xfId="0" applyNumberFormat="1" applyFont="1" applyFill="1" applyBorder="1" applyAlignment="1">
      <alignment horizontal="right" vertical="center"/>
    </xf>
    <xf numFmtId="0" fontId="14" fillId="13" borderId="1" xfId="0" applyFont="1" applyFill="1" applyBorder="1" applyAlignment="1">
      <alignment horizontal="right" vertical="center"/>
    </xf>
    <xf numFmtId="0" fontId="14" fillId="13" borderId="14" xfId="0" applyFont="1" applyFill="1" applyBorder="1" applyAlignment="1">
      <alignment horizontal="right" vertical="center"/>
    </xf>
    <xf numFmtId="0" fontId="13" fillId="0" borderId="0" xfId="0" applyNumberFormat="1" applyFont="1" applyBorder="1" applyAlignment="1">
      <alignment vertical="center"/>
    </xf>
    <xf numFmtId="168" fontId="13" fillId="0" borderId="0" xfId="0" applyNumberFormat="1" applyFont="1" applyBorder="1" applyAlignment="1">
      <alignment vertical="center"/>
    </xf>
    <xf numFmtId="168" fontId="13" fillId="11" borderId="0" xfId="0" applyNumberFormat="1" applyFont="1" applyFill="1" applyBorder="1" applyAlignment="1">
      <alignment vertical="center"/>
    </xf>
    <xf numFmtId="165" fontId="14" fillId="13" borderId="14" xfId="0" applyNumberFormat="1" applyFont="1" applyFill="1" applyBorder="1" applyAlignment="1">
      <alignment horizontal="right" vertical="top"/>
    </xf>
    <xf numFmtId="0" fontId="14" fillId="13" borderId="14" xfId="0" applyFont="1" applyFill="1" applyBorder="1" applyAlignment="1">
      <alignment horizontal="right" vertical="top"/>
    </xf>
    <xf numFmtId="0" fontId="14" fillId="13" borderId="1" xfId="0" applyFont="1" applyFill="1" applyBorder="1" applyAlignment="1">
      <alignment horizontal="right" vertical="top"/>
    </xf>
    <xf numFmtId="0" fontId="14" fillId="13" borderId="0" xfId="0" applyFont="1" applyFill="1" applyAlignment="1">
      <alignment vertical="top"/>
    </xf>
    <xf numFmtId="0" fontId="0" fillId="13" borderId="0" xfId="0" applyFont="1" applyFill="1" applyAlignment="1">
      <alignment vertical="center"/>
    </xf>
    <xf numFmtId="3" fontId="14" fillId="13" borderId="1" xfId="0" applyNumberFormat="1" applyFont="1" applyFill="1" applyBorder="1" applyAlignment="1">
      <alignment horizontal="right" vertical="center"/>
    </xf>
    <xf numFmtId="0" fontId="17" fillId="8" borderId="1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vertical="top"/>
    </xf>
    <xf numFmtId="0" fontId="17" fillId="8" borderId="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horizontal="right" vertical="center"/>
    </xf>
    <xf numFmtId="3" fontId="14" fillId="8" borderId="4" xfId="0" applyNumberFormat="1" applyFont="1" applyFill="1" applyBorder="1" applyAlignment="1">
      <alignment horizontal="right" vertical="center"/>
    </xf>
    <xf numFmtId="3" fontId="14" fillId="8" borderId="3" xfId="0" applyNumberFormat="1" applyFont="1" applyFill="1" applyBorder="1" applyAlignment="1">
      <alignment horizontal="right" vertical="center"/>
    </xf>
    <xf numFmtId="3" fontId="14" fillId="8" borderId="7" xfId="0" applyNumberFormat="1" applyFont="1" applyFill="1" applyBorder="1" applyAlignment="1">
      <alignment horizontal="right" vertical="center"/>
    </xf>
    <xf numFmtId="3" fontId="14" fillId="13" borderId="4" xfId="0" applyNumberFormat="1" applyFont="1" applyFill="1" applyBorder="1" applyAlignment="1">
      <alignment horizontal="right" vertical="center"/>
    </xf>
    <xf numFmtId="3" fontId="14" fillId="13" borderId="3" xfId="0" applyNumberFormat="1" applyFont="1" applyFill="1" applyBorder="1" applyAlignment="1">
      <alignment horizontal="right" vertical="center"/>
    </xf>
    <xf numFmtId="3" fontId="14" fillId="13" borderId="7" xfId="0" applyNumberFormat="1" applyFont="1" applyFill="1" applyBorder="1" applyAlignment="1">
      <alignment horizontal="right" vertical="center"/>
    </xf>
    <xf numFmtId="0" fontId="17" fillId="13" borderId="4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165" fontId="14" fillId="13" borderId="4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top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top"/>
    </xf>
    <xf numFmtId="0" fontId="17" fillId="13" borderId="9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vertical="top"/>
    </xf>
  </cellXfs>
  <cellStyles count="8">
    <cellStyle name="Migliaia" xfId="1" builtinId="3"/>
    <cellStyle name="NewStyle" xfId="4"/>
    <cellStyle name="Normale" xfId="0" builtinId="0"/>
    <cellStyle name="Normale 2" xfId="3"/>
    <cellStyle name="Normale_Osservatorio di Genere_format_Lucia C" xfId="7"/>
    <cellStyle name="Percentuale" xfId="2" builtinId="5"/>
    <cellStyle name="T_decimale(1)" xfId="5"/>
    <cellStyle name="T_fiancata" xfId="6"/>
  </cellStyles>
  <dxfs count="6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Dati!$I$210</c:f>
          <c:strCache>
            <c:ptCount val="1"/>
            <c:pt idx="0">
              <c:v>% donne Sindaco (2014)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Dati!$E$213:$G$213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48610048"/>
        <c:axId val="60521792"/>
      </c:barChart>
      <c:catAx>
        <c:axId val="148610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60521792"/>
        <c:crosses val="autoZero"/>
        <c:auto val="1"/>
        <c:lblAlgn val="ctr"/>
        <c:lblOffset val="100"/>
        <c:noMultiLvlLbl val="0"/>
      </c:catAx>
      <c:valAx>
        <c:axId val="60521792"/>
        <c:scaling>
          <c:orientation val="minMax"/>
          <c:max val="2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8610048"/>
        <c:crosses val="autoZero"/>
        <c:crossBetween val="between"/>
        <c:majorUnit val="4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Dati!$M$210</c:f>
          <c:strCache>
            <c:ptCount val="1"/>
            <c:pt idx="0">
              <c:v>% donne Presidenti di Provincia (2014)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Dati!$E$215:$G$215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48610560"/>
        <c:axId val="141354112"/>
      </c:barChart>
      <c:catAx>
        <c:axId val="148610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354112"/>
        <c:crosses val="autoZero"/>
        <c:auto val="1"/>
        <c:lblAlgn val="ctr"/>
        <c:lblOffset val="100"/>
        <c:noMultiLvlLbl val="0"/>
      </c:catAx>
      <c:valAx>
        <c:axId val="141354112"/>
        <c:scaling>
          <c:orientation val="minMax"/>
          <c:max val="5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8610560"/>
        <c:crosses val="autoZero"/>
        <c:crossBetween val="between"/>
        <c:majorUnit val="10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Dati!$I$228</c:f>
          <c:strCache>
            <c:ptCount val="1"/>
            <c:pt idx="0">
              <c:v>% cariche comunali (2014)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Dati!$E$218:$G$218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5184"/>
        <c:axId val="141355840"/>
      </c:barChart>
      <c:catAx>
        <c:axId val="157405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355840"/>
        <c:crosses val="autoZero"/>
        <c:auto val="1"/>
        <c:lblAlgn val="ctr"/>
        <c:lblOffset val="100"/>
        <c:noMultiLvlLbl val="0"/>
      </c:catAx>
      <c:valAx>
        <c:axId val="141355840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5184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Dati!$M$228</c:f>
          <c:strCache>
            <c:ptCount val="1"/>
            <c:pt idx="0">
              <c:v>% cariche provinciali (2014)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Dati!$E$226:$G$226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5696"/>
        <c:axId val="141358144"/>
      </c:barChart>
      <c:catAx>
        <c:axId val="157405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358144"/>
        <c:crosses val="autoZero"/>
        <c:auto val="1"/>
        <c:lblAlgn val="ctr"/>
        <c:lblOffset val="100"/>
        <c:noMultiLvlLbl val="0"/>
      </c:catAx>
      <c:valAx>
        <c:axId val="141358144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5696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Dati!$R$228</c:f>
          <c:strCache>
            <c:ptCount val="1"/>
            <c:pt idx="0">
              <c:v>% cariche regiionali (2014)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Dati!$E$234:$G$234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57407232"/>
        <c:axId val="141359872"/>
      </c:barChart>
      <c:catAx>
        <c:axId val="157407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359872"/>
        <c:crosses val="autoZero"/>
        <c:auto val="1"/>
        <c:lblAlgn val="ctr"/>
        <c:lblOffset val="100"/>
        <c:noMultiLvlLbl val="0"/>
      </c:catAx>
      <c:valAx>
        <c:axId val="141359872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57407232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Dati!$I$248</c:f>
          <c:strCache>
            <c:ptCount val="1"/>
            <c:pt idx="0">
              <c:v>DIRIGENTI ISCRITTI ALL'INPS PER GENERE - (2013)</c:v>
            </c:pt>
          </c:strCache>
        </c:strRef>
      </c:tx>
      <c:layout>
        <c:manualLayout>
          <c:xMode val="edge"/>
          <c:yMode val="edge"/>
          <c:x val="0.17712280243741801"/>
          <c:y val="2.9728683129691298E-2"/>
        </c:manualLayout>
      </c:layout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31565196581604"/>
          <c:y val="0.23635024788568096"/>
          <c:w val="0.79340666947511651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Dati!$I$249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Dati!$J$248:$L$248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Dati!$J$249:$L$249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Dati!$I$250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Dati!$J$248:$L$248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Dati!$J$250:$L$250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57407744"/>
        <c:axId val="141962624"/>
      </c:barChart>
      <c:catAx>
        <c:axId val="157407744"/>
        <c:scaling>
          <c:orientation val="maxMin"/>
        </c:scaling>
        <c:delete val="0"/>
        <c:axPos val="l"/>
        <c:numFmt formatCode="#.#0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41962624"/>
        <c:crosses val="autoZero"/>
        <c:auto val="1"/>
        <c:lblAlgn val="ctr"/>
        <c:lblOffset val="100"/>
        <c:noMultiLvlLbl val="0"/>
      </c:catAx>
      <c:valAx>
        <c:axId val="14196262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57407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21686375260332"/>
          <c:y val="0.89772095701613641"/>
          <c:w val="0.62766698904506768"/>
          <c:h val="7.679731458698532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Dati!$I$265</c:f>
          <c:strCache>
            <c:ptCount val="1"/>
            <c:pt idx="0">
              <c:v>DONNE DIRIGENTI ISCRITTE ALL'INPS PER CLASSI DI ETA' - (2013)</c:v>
            </c:pt>
          </c:strCache>
        </c:strRef>
      </c:tx>
      <c:layout>
        <c:manualLayout>
          <c:xMode val="edge"/>
          <c:yMode val="edge"/>
          <c:x val="0.15326791416507127"/>
          <c:y val="4.6117295892383295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910723089156049"/>
          <c:y val="0.25203162726573158"/>
          <c:w val="0.77024693788276466"/>
          <c:h val="0.576835809766817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Dati!$I$266</c:f>
              <c:strCache>
                <c:ptCount val="1"/>
                <c:pt idx="0">
                  <c:v>20-39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Dati!$J$266:$L$266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Dati!$I$267</c:f>
              <c:strCache>
                <c:ptCount val="1"/>
                <c:pt idx="0">
                  <c:v>40-59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Dati!$J$267:$L$267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Dati!$I$268</c:f>
              <c:strCache>
                <c:ptCount val="1"/>
                <c:pt idx="0">
                  <c:v>&gt;= 60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Dati!$J$268:$L$268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57408768"/>
        <c:axId val="141964928"/>
      </c:barChart>
      <c:catAx>
        <c:axId val="157408768"/>
        <c:scaling>
          <c:orientation val="maxMin"/>
        </c:scaling>
        <c:delete val="0"/>
        <c:axPos val="l"/>
        <c:majorTickMark val="out"/>
        <c:minorTickMark val="none"/>
        <c:tickLblPos val="nextTo"/>
        <c:crossAx val="141964928"/>
        <c:crosses val="autoZero"/>
        <c:auto val="1"/>
        <c:lblAlgn val="ctr"/>
        <c:lblOffset val="100"/>
        <c:noMultiLvlLbl val="0"/>
      </c:catAx>
      <c:valAx>
        <c:axId val="1419649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57408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152668416447956E-2"/>
          <c:y val="0.81649649066851293"/>
          <c:w val="0.90236132983377082"/>
          <c:h val="0.1604448683629999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605118</xdr:colOff>
      <xdr:row>225</xdr:row>
      <xdr:rowOff>57429</xdr:rowOff>
    </xdr:from>
    <xdr:to>
      <xdr:col>20</xdr:col>
      <xdr:colOff>119062</xdr:colOff>
      <xdr:row>243</xdr:row>
      <xdr:rowOff>22397</xdr:rowOff>
    </xdr:to>
    <xdr:sp macro="" textlink="$I$413">
      <xdr:nvSpPr>
        <xdr:cNvPr id="32" name="Rettangolo 31"/>
        <xdr:cNvSpPr/>
      </xdr:nvSpPr>
      <xdr:spPr>
        <a:xfrm>
          <a:off x="11354761" y="43246500"/>
          <a:ext cx="10590158" cy="325789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592418</xdr:colOff>
      <xdr:row>207</xdr:row>
      <xdr:rowOff>123638</xdr:rowOff>
    </xdr:from>
    <xdr:to>
      <xdr:col>16</xdr:col>
      <xdr:colOff>58738</xdr:colOff>
      <xdr:row>224</xdr:row>
      <xdr:rowOff>102893</xdr:rowOff>
    </xdr:to>
    <xdr:sp macro="" textlink="$I$413">
      <xdr:nvSpPr>
        <xdr:cNvPr id="31" name="Rettangolo 30"/>
        <xdr:cNvSpPr/>
      </xdr:nvSpPr>
      <xdr:spPr>
        <a:xfrm>
          <a:off x="11844618" y="517338"/>
          <a:ext cx="7175220" cy="3357455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2457413</xdr:colOff>
      <xdr:row>206</xdr:row>
      <xdr:rowOff>136071</xdr:rowOff>
    </xdr:from>
    <xdr:to>
      <xdr:col>1</xdr:col>
      <xdr:colOff>3225137</xdr:colOff>
      <xdr:row>210</xdr:row>
      <xdr:rowOff>2240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13" y="326571"/>
          <a:ext cx="767724" cy="709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9278600" y="13563600"/>
          <a:ext cx="161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32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0955000" y="135636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57150</xdr:colOff>
      <xdr:row>32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>
          <a:off x="228695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32</xdr:row>
      <xdr:rowOff>0</xdr:rowOff>
    </xdr:from>
    <xdr:to>
      <xdr:col>29</xdr:col>
      <xdr:colOff>0</xdr:colOff>
      <xdr:row>32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250793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32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27289125" y="135636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278600" y="13563600"/>
          <a:ext cx="161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32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20955000" y="135636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57150</xdr:colOff>
      <xdr:row>32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>
          <a:off x="228695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32</xdr:row>
      <xdr:rowOff>0</xdr:rowOff>
    </xdr:from>
    <xdr:to>
      <xdr:col>29</xdr:col>
      <xdr:colOff>0</xdr:colOff>
      <xdr:row>32</xdr:row>
      <xdr:rowOff>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250793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32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27289125" y="135636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717177</xdr:colOff>
      <xdr:row>208</xdr:row>
      <xdr:rowOff>0</xdr:rowOff>
    </xdr:from>
    <xdr:to>
      <xdr:col>11</xdr:col>
      <xdr:colOff>493060</xdr:colOff>
      <xdr:row>222</xdr:row>
      <xdr:rowOff>53510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840441</xdr:colOff>
      <xdr:row>208</xdr:row>
      <xdr:rowOff>0</xdr:rowOff>
    </xdr:from>
    <xdr:to>
      <xdr:col>15</xdr:col>
      <xdr:colOff>638735</xdr:colOff>
      <xdr:row>222</xdr:row>
      <xdr:rowOff>53510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717177</xdr:colOff>
      <xdr:row>227</xdr:row>
      <xdr:rowOff>77052</xdr:rowOff>
    </xdr:from>
    <xdr:to>
      <xdr:col>11</xdr:col>
      <xdr:colOff>493060</xdr:colOff>
      <xdr:row>242</xdr:row>
      <xdr:rowOff>24107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840441</xdr:colOff>
      <xdr:row>227</xdr:row>
      <xdr:rowOff>77052</xdr:rowOff>
    </xdr:from>
    <xdr:to>
      <xdr:col>15</xdr:col>
      <xdr:colOff>638735</xdr:colOff>
      <xdr:row>242</xdr:row>
      <xdr:rowOff>24107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112058</xdr:colOff>
      <xdr:row>227</xdr:row>
      <xdr:rowOff>77052</xdr:rowOff>
    </xdr:from>
    <xdr:to>
      <xdr:col>19</xdr:col>
      <xdr:colOff>773205</xdr:colOff>
      <xdr:row>242</xdr:row>
      <xdr:rowOff>24107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605118</xdr:colOff>
      <xdr:row>245</xdr:row>
      <xdr:rowOff>40821</xdr:rowOff>
    </xdr:from>
    <xdr:to>
      <xdr:col>13</xdr:col>
      <xdr:colOff>490574</xdr:colOff>
      <xdr:row>261</xdr:row>
      <xdr:rowOff>173699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591511</xdr:colOff>
      <xdr:row>263</xdr:row>
      <xdr:rowOff>108857</xdr:rowOff>
    </xdr:from>
    <xdr:to>
      <xdr:col>13</xdr:col>
      <xdr:colOff>550690</xdr:colOff>
      <xdr:row>280</xdr:row>
      <xdr:rowOff>134153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75" zoomScaleNormal="7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9.5703125" style="3" customWidth="1"/>
    <col min="3" max="3" width="17.85546875" style="7" customWidth="1"/>
    <col min="4" max="4" width="11.42578125" style="7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">
        <v>244</v>
      </c>
      <c r="C1" s="5"/>
      <c r="D1" s="5"/>
    </row>
    <row r="2" spans="2:36" hidden="1" x14ac:dyDescent="0.25">
      <c r="D2" s="5"/>
    </row>
    <row r="3" spans="2:36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2" t="s">
        <v>37</v>
      </c>
      <c r="C5" s="63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F5" s="3"/>
    </row>
    <row r="6" spans="2:36" hidden="1" x14ac:dyDescent="0.25">
      <c r="B6" s="65" t="s">
        <v>66</v>
      </c>
      <c r="C6" s="103" t="s">
        <v>38</v>
      </c>
      <c r="D6" s="103">
        <v>2014</v>
      </c>
      <c r="E6" s="126">
        <v>14.285714285714285</v>
      </c>
      <c r="F6" s="126">
        <v>16.932103939647945</v>
      </c>
      <c r="G6" s="126">
        <v>16.599732262382865</v>
      </c>
      <c r="H6" s="126">
        <v>12.173913043478262</v>
      </c>
      <c r="I6" s="126">
        <v>12.5</v>
      </c>
      <c r="J6" s="126">
        <v>14.634146341463413</v>
      </c>
      <c r="K6" s="126">
        <v>18.388791593695274</v>
      </c>
      <c r="L6" s="126">
        <v>20.882352941176471</v>
      </c>
      <c r="M6" s="126">
        <v>16.044776119402986</v>
      </c>
      <c r="N6" s="126">
        <v>15.52511415525114</v>
      </c>
      <c r="O6" s="126">
        <v>14.285714285714285</v>
      </c>
      <c r="P6" s="126">
        <v>6.9252077562326875</v>
      </c>
      <c r="Q6" s="126">
        <v>10.631229235880399</v>
      </c>
      <c r="R6" s="126">
        <v>4.9149338374291114</v>
      </c>
      <c r="S6" s="126">
        <v>10.687022900763358</v>
      </c>
      <c r="T6" s="126">
        <v>6.425702811244979</v>
      </c>
      <c r="U6" s="126">
        <v>8.9430894308943092</v>
      </c>
      <c r="V6" s="126">
        <v>7.9787234042553195</v>
      </c>
      <c r="W6" s="126">
        <v>4.8648648648648649</v>
      </c>
      <c r="X6" s="126">
        <v>12.432432432432433</v>
      </c>
      <c r="Y6" s="126">
        <v>16.625397948355147</v>
      </c>
      <c r="Z6" s="126">
        <v>16.427718040621269</v>
      </c>
      <c r="AA6" s="126">
        <v>12.247071352502664</v>
      </c>
      <c r="AB6" s="126">
        <v>7.5482738443534227</v>
      </c>
      <c r="AC6" s="126">
        <v>8.6486486486486491</v>
      </c>
      <c r="AD6" s="126">
        <v>13.347699328178475</v>
      </c>
      <c r="AF6" s="53"/>
      <c r="AG6" s="53"/>
      <c r="AI6" s="53">
        <f t="shared" ref="AI6:AI22" si="0">MIN(E6:AD6)</f>
        <v>4.8648648648648649</v>
      </c>
      <c r="AJ6" s="53">
        <f t="shared" ref="AJ6:AJ22" si="1">MAX(E6:AD6)</f>
        <v>20.882352941176471</v>
      </c>
    </row>
    <row r="7" spans="2:36" hidden="1" x14ac:dyDescent="0.25">
      <c r="B7" s="67" t="s">
        <v>67</v>
      </c>
      <c r="C7" s="103" t="s">
        <v>39</v>
      </c>
      <c r="D7" s="103">
        <v>2014</v>
      </c>
      <c r="E7" s="135">
        <v>0</v>
      </c>
      <c r="F7" s="136">
        <v>0</v>
      </c>
      <c r="G7" s="136">
        <v>0</v>
      </c>
      <c r="H7" s="136">
        <v>0</v>
      </c>
      <c r="I7" s="136">
        <v>0</v>
      </c>
      <c r="J7" s="136">
        <v>1</v>
      </c>
      <c r="K7" s="136">
        <v>2</v>
      </c>
      <c r="L7" s="136">
        <v>3</v>
      </c>
      <c r="M7" s="136">
        <v>1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1</v>
      </c>
      <c r="Y7" s="136">
        <v>0</v>
      </c>
      <c r="Z7" s="136">
        <v>6</v>
      </c>
      <c r="AA7" s="136">
        <v>1</v>
      </c>
      <c r="AB7" s="136">
        <v>0</v>
      </c>
      <c r="AC7" s="136">
        <v>1</v>
      </c>
      <c r="AD7" s="136">
        <v>8</v>
      </c>
      <c r="AF7" s="53"/>
      <c r="AG7" s="53" t="s">
        <v>204</v>
      </c>
      <c r="AI7" s="53">
        <f t="shared" si="0"/>
        <v>0</v>
      </c>
      <c r="AJ7" s="53">
        <f t="shared" si="1"/>
        <v>8</v>
      </c>
    </row>
    <row r="8" spans="2:36" hidden="1" x14ac:dyDescent="0.25">
      <c r="B8" s="65" t="s">
        <v>68</v>
      </c>
      <c r="C8" s="66" t="s">
        <v>38</v>
      </c>
      <c r="D8" s="66">
        <v>2014</v>
      </c>
      <c r="E8" s="68">
        <v>0</v>
      </c>
      <c r="F8" s="70">
        <v>0</v>
      </c>
      <c r="G8" s="69">
        <v>0</v>
      </c>
      <c r="H8" s="69">
        <v>0</v>
      </c>
      <c r="I8" s="69">
        <v>0</v>
      </c>
      <c r="J8" s="70">
        <v>25</v>
      </c>
      <c r="K8" s="70">
        <v>50</v>
      </c>
      <c r="L8" s="70">
        <v>33.299999999999997</v>
      </c>
      <c r="M8" s="70">
        <v>11.1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70">
        <v>0</v>
      </c>
      <c r="W8" s="69">
        <v>0</v>
      </c>
      <c r="X8" s="70">
        <v>50</v>
      </c>
      <c r="Y8" s="70">
        <v>0</v>
      </c>
      <c r="Z8" s="70">
        <v>31.6</v>
      </c>
      <c r="AA8" s="70">
        <v>6.3</v>
      </c>
      <c r="AB8" s="70">
        <v>0</v>
      </c>
      <c r="AC8" s="70">
        <v>50</v>
      </c>
      <c r="AD8" s="70">
        <v>12.3</v>
      </c>
      <c r="AF8" s="53"/>
      <c r="AG8" s="53" t="s">
        <v>204</v>
      </c>
      <c r="AI8" s="53">
        <f t="shared" si="0"/>
        <v>0</v>
      </c>
      <c r="AJ8" s="53">
        <f t="shared" si="1"/>
        <v>50</v>
      </c>
    </row>
    <row r="9" spans="2:36" ht="15.75" hidden="1" thickBot="1" x14ac:dyDescent="0.3">
      <c r="B9" s="98"/>
      <c r="C9" s="71"/>
      <c r="D9" s="71"/>
      <c r="E9" s="137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F9" s="53"/>
      <c r="AG9" s="53"/>
      <c r="AI9" s="53">
        <f t="shared" si="0"/>
        <v>0</v>
      </c>
      <c r="AJ9" s="53">
        <f t="shared" si="1"/>
        <v>0</v>
      </c>
    </row>
    <row r="10" spans="2:36" ht="15.75" hidden="1" thickBot="1" x14ac:dyDescent="0.2">
      <c r="B10" s="62" t="s">
        <v>40</v>
      </c>
      <c r="C10" s="71"/>
      <c r="D10" s="71"/>
      <c r="E10" s="72"/>
      <c r="F10" s="73"/>
      <c r="G10" s="64"/>
      <c r="H10" s="72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76"/>
      <c r="U10" s="76"/>
      <c r="V10" s="76"/>
      <c r="W10" s="76"/>
      <c r="X10" s="77"/>
      <c r="Y10" s="78"/>
      <c r="Z10" s="76"/>
      <c r="AA10" s="76"/>
      <c r="AB10" s="76"/>
      <c r="AC10" s="76"/>
      <c r="AD10" s="79"/>
      <c r="AF10" s="53"/>
      <c r="AG10" s="53"/>
      <c r="AI10" s="53">
        <f t="shared" si="0"/>
        <v>0</v>
      </c>
      <c r="AJ10" s="53">
        <f t="shared" si="1"/>
        <v>0</v>
      </c>
    </row>
    <row r="11" spans="2:36" hidden="1" x14ac:dyDescent="0.25">
      <c r="B11" s="65" t="s">
        <v>69</v>
      </c>
      <c r="C11" s="103" t="s">
        <v>38</v>
      </c>
      <c r="D11" s="103">
        <v>2014</v>
      </c>
      <c r="E11" s="126">
        <v>24.810892586989411</v>
      </c>
      <c r="F11" s="133">
        <v>28.496281516415745</v>
      </c>
      <c r="G11" s="133">
        <v>29.44645316804408</v>
      </c>
      <c r="H11" s="133">
        <v>28.00811829515802</v>
      </c>
      <c r="I11" s="133">
        <v>24.802641021960671</v>
      </c>
      <c r="J11" s="133">
        <v>30.388517693640189</v>
      </c>
      <c r="K11" s="133">
        <v>29.277606873872919</v>
      </c>
      <c r="L11" s="133">
        <v>35.50986842105263</v>
      </c>
      <c r="M11" s="133">
        <v>32.866845029841528</v>
      </c>
      <c r="N11" s="133">
        <v>29.773553256919204</v>
      </c>
      <c r="O11" s="133">
        <v>28.979857050032486</v>
      </c>
      <c r="P11" s="133">
        <v>20.536959553695954</v>
      </c>
      <c r="Q11" s="133">
        <v>20.887494397131331</v>
      </c>
      <c r="R11" s="133">
        <v>17.406769936890417</v>
      </c>
      <c r="S11" s="133">
        <v>22.922636103151863</v>
      </c>
      <c r="T11" s="133">
        <v>19.093918080264789</v>
      </c>
      <c r="U11" s="133">
        <v>20.31425364758698</v>
      </c>
      <c r="V11" s="133">
        <v>18.548080577727099</v>
      </c>
      <c r="W11" s="133">
        <v>26.547783498681397</v>
      </c>
      <c r="X11" s="133">
        <v>25.180940892641736</v>
      </c>
      <c r="Y11" s="133">
        <v>28.844685914417852</v>
      </c>
      <c r="Z11" s="133">
        <v>29.700169715255516</v>
      </c>
      <c r="AA11" s="133">
        <v>27.280249506715045</v>
      </c>
      <c r="AB11" s="133">
        <v>19.067164179104481</v>
      </c>
      <c r="AC11" s="133">
        <v>25.92668722165125</v>
      </c>
      <c r="AD11" s="133">
        <v>26.453032466468478</v>
      </c>
      <c r="AF11" s="53"/>
      <c r="AG11" s="53"/>
      <c r="AI11" s="53">
        <f t="shared" si="0"/>
        <v>17.406769936890417</v>
      </c>
      <c r="AJ11" s="53">
        <f t="shared" si="1"/>
        <v>35.50986842105263</v>
      </c>
    </row>
    <row r="12" spans="2:36" hidden="1" x14ac:dyDescent="0.25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F12" s="53"/>
      <c r="AG12" s="53"/>
      <c r="AI12" s="53">
        <f t="shared" si="0"/>
        <v>0</v>
      </c>
      <c r="AJ12" s="53">
        <f t="shared" si="1"/>
        <v>0</v>
      </c>
    </row>
    <row r="13" spans="2:36" hidden="1" x14ac:dyDescent="0.25">
      <c r="B13" s="105" t="s">
        <v>41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F13" s="53"/>
      <c r="AG13" s="53"/>
      <c r="AI13" s="53">
        <f t="shared" si="0"/>
        <v>0</v>
      </c>
      <c r="AJ13" s="53">
        <f t="shared" si="1"/>
        <v>0</v>
      </c>
    </row>
    <row r="14" spans="2:36" hidden="1" x14ac:dyDescent="0.25">
      <c r="B14" s="80" t="s">
        <v>169</v>
      </c>
      <c r="C14" s="103" t="s">
        <v>38</v>
      </c>
      <c r="D14" s="103">
        <v>2014</v>
      </c>
      <c r="E14" s="126">
        <v>24</v>
      </c>
      <c r="F14" s="126">
        <v>32.73990447242727</v>
      </c>
      <c r="G14" s="126">
        <v>37.271778821074598</v>
      </c>
      <c r="H14" s="126">
        <v>32.213438735177867</v>
      </c>
      <c r="I14" s="126">
        <v>29.28377153218495</v>
      </c>
      <c r="J14" s="126">
        <v>35.360678925035359</v>
      </c>
      <c r="K14" s="126">
        <v>35.726898175397295</v>
      </c>
      <c r="L14" s="126">
        <v>43.605683836589698</v>
      </c>
      <c r="M14" s="126">
        <v>40.567066521264991</v>
      </c>
      <c r="N14" s="126">
        <v>38.142620232172469</v>
      </c>
      <c r="O14" s="126">
        <v>34.065934065934066</v>
      </c>
      <c r="P14" s="126">
        <v>25.625625625625624</v>
      </c>
      <c r="Q14" s="126">
        <v>28.021248339973436</v>
      </c>
      <c r="R14" s="126">
        <v>23.342002600780233</v>
      </c>
      <c r="S14" s="126">
        <v>30.115830115830118</v>
      </c>
      <c r="T14" s="126">
        <v>27.293844367015097</v>
      </c>
      <c r="U14" s="126">
        <v>25</v>
      </c>
      <c r="V14" s="126">
        <v>22.006841505131128</v>
      </c>
      <c r="W14" s="126">
        <v>31.967871485943778</v>
      </c>
      <c r="X14" s="126">
        <v>28.019720624486443</v>
      </c>
      <c r="Y14" s="126">
        <v>34.904976062672276</v>
      </c>
      <c r="Z14" s="126">
        <v>36.051779935275079</v>
      </c>
      <c r="AA14" s="126">
        <v>34.061604584527224</v>
      </c>
      <c r="AB14" s="126">
        <v>25.08703220191471</v>
      </c>
      <c r="AC14" s="126">
        <v>30.016246953696179</v>
      </c>
      <c r="AD14" s="126">
        <v>32.3697258864253</v>
      </c>
      <c r="AF14" s="53"/>
      <c r="AG14" s="53"/>
      <c r="AI14" s="53">
        <f t="shared" si="0"/>
        <v>22.006841505131128</v>
      </c>
      <c r="AJ14" s="53">
        <f t="shared" si="1"/>
        <v>43.605683836589698</v>
      </c>
    </row>
    <row r="15" spans="2:36" hidden="1" x14ac:dyDescent="0.25">
      <c r="B15" s="80" t="s">
        <v>170</v>
      </c>
      <c r="C15" s="103" t="s">
        <v>38</v>
      </c>
      <c r="D15" s="103">
        <v>2014</v>
      </c>
      <c r="E15" s="126">
        <v>26.666666666666668</v>
      </c>
      <c r="F15" s="126">
        <v>29.126374080502522</v>
      </c>
      <c r="G15" s="126">
        <v>29.124812030075187</v>
      </c>
      <c r="H15" s="126">
        <v>28.860145513338725</v>
      </c>
      <c r="I15" s="126">
        <v>24.741676234213546</v>
      </c>
      <c r="J15" s="126">
        <v>30.813364832939588</v>
      </c>
      <c r="K15" s="126">
        <v>28.998505231689087</v>
      </c>
      <c r="L15" s="126">
        <v>34.94809688581315</v>
      </c>
      <c r="M15" s="126">
        <v>32.336018411967785</v>
      </c>
      <c r="N15" s="126">
        <v>29.571984435797667</v>
      </c>
      <c r="O15" s="126">
        <v>28.506375227686704</v>
      </c>
      <c r="P15" s="126">
        <v>20.696517412935322</v>
      </c>
      <c r="Q15" s="126">
        <v>20.680958385876419</v>
      </c>
      <c r="R15" s="126">
        <v>17.147092735957834</v>
      </c>
      <c r="S15" s="126">
        <v>22.008032128514056</v>
      </c>
      <c r="T15" s="126">
        <v>17.717358828801913</v>
      </c>
      <c r="U15" s="126">
        <v>20.064205457463885</v>
      </c>
      <c r="V15" s="126">
        <v>19.107929515418501</v>
      </c>
      <c r="W15" s="126">
        <v>26.963016942976864</v>
      </c>
      <c r="X15" s="126">
        <v>25.312698749205005</v>
      </c>
      <c r="Y15" s="126">
        <v>29.033864541832671</v>
      </c>
      <c r="Z15" s="126">
        <v>29.462891641511398</v>
      </c>
      <c r="AA15" s="126">
        <v>27.131852382658543</v>
      </c>
      <c r="AB15" s="126">
        <v>18.746326083471384</v>
      </c>
      <c r="AC15" s="126">
        <v>26.200274348422496</v>
      </c>
      <c r="AD15" s="126">
        <v>26.469783975936561</v>
      </c>
      <c r="AF15" s="53"/>
      <c r="AG15" s="53"/>
      <c r="AI15" s="53">
        <f t="shared" si="0"/>
        <v>17.147092735957834</v>
      </c>
      <c r="AJ15" s="53">
        <f t="shared" si="1"/>
        <v>34.94809688581315</v>
      </c>
    </row>
    <row r="16" spans="2:36" hidden="1" x14ac:dyDescent="0.25">
      <c r="B16" s="80" t="s">
        <v>72</v>
      </c>
      <c r="C16" s="103" t="s">
        <v>38</v>
      </c>
      <c r="D16" s="103">
        <v>2014</v>
      </c>
      <c r="E16" s="134">
        <v>0</v>
      </c>
      <c r="F16" s="134">
        <v>28.333333333333332</v>
      </c>
      <c r="G16" s="134">
        <v>22.608695652173914</v>
      </c>
      <c r="H16" s="134">
        <v>26.086956521739129</v>
      </c>
      <c r="I16" s="134">
        <v>12.5</v>
      </c>
      <c r="J16" s="134">
        <v>25</v>
      </c>
      <c r="K16" s="134">
        <v>18.333333333333332</v>
      </c>
      <c r="L16" s="134">
        <v>27.450980392156865</v>
      </c>
      <c r="M16" s="134">
        <v>28.260869565217391</v>
      </c>
      <c r="N16" s="134">
        <v>12.5</v>
      </c>
      <c r="O16" s="134">
        <v>38.461538461538467</v>
      </c>
      <c r="P16" s="134">
        <v>17.105263157894736</v>
      </c>
      <c r="Q16" s="134">
        <v>12</v>
      </c>
      <c r="R16" s="134">
        <v>18.110236220472441</v>
      </c>
      <c r="S16" s="134">
        <v>30.76923076923077</v>
      </c>
      <c r="T16" s="134">
        <v>13.888888888888889</v>
      </c>
      <c r="U16" s="134">
        <v>8.3333333333333321</v>
      </c>
      <c r="V16" s="134">
        <v>27.710843373493976</v>
      </c>
      <c r="W16" s="134">
        <v>17.346938775510203</v>
      </c>
      <c r="X16" s="134">
        <v>35</v>
      </c>
      <c r="Y16" s="134">
        <v>24.747474747474747</v>
      </c>
      <c r="Z16" s="134">
        <v>21.481481481481481</v>
      </c>
      <c r="AA16" s="134">
        <v>21.383647798742139</v>
      </c>
      <c r="AB16" s="134">
        <v>18.75</v>
      </c>
      <c r="AC16" s="134">
        <v>18.471337579617835</v>
      </c>
      <c r="AD16" s="134">
        <v>20.357751277683136</v>
      </c>
      <c r="AF16" s="53"/>
      <c r="AG16" s="53"/>
      <c r="AI16" s="53">
        <f t="shared" si="0"/>
        <v>0</v>
      </c>
      <c r="AJ16" s="53">
        <f t="shared" si="1"/>
        <v>38.461538461538467</v>
      </c>
    </row>
    <row r="17" spans="2:36" ht="15.75" hidden="1" thickBot="1" x14ac:dyDescent="0.3">
      <c r="B17" s="81"/>
      <c r="C17" s="82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F17" s="53"/>
      <c r="AG17" s="53"/>
      <c r="AI17" s="53">
        <f t="shared" si="0"/>
        <v>0</v>
      </c>
      <c r="AJ17" s="53">
        <f t="shared" si="1"/>
        <v>0</v>
      </c>
    </row>
    <row r="18" spans="2:36" ht="15.75" hidden="1" thickBot="1" x14ac:dyDescent="0.3">
      <c r="B18" s="62" t="s">
        <v>42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F18" s="53"/>
      <c r="AG18" s="53" t="s">
        <v>204</v>
      </c>
      <c r="AI18" s="53">
        <f t="shared" si="0"/>
        <v>0</v>
      </c>
      <c r="AJ18" s="53">
        <f t="shared" si="1"/>
        <v>0</v>
      </c>
    </row>
    <row r="19" spans="2:36" hidden="1" x14ac:dyDescent="0.25">
      <c r="B19" s="65" t="s">
        <v>73</v>
      </c>
      <c r="C19" s="103" t="s">
        <v>38</v>
      </c>
      <c r="D19" s="103">
        <v>2014</v>
      </c>
      <c r="E19" s="135"/>
      <c r="F19" s="133">
        <v>15.887850467289718</v>
      </c>
      <c r="G19" s="133">
        <v>17.81818181818182</v>
      </c>
      <c r="H19" s="133">
        <v>8.9552238805970141</v>
      </c>
      <c r="I19" s="133">
        <v>22.093023255813954</v>
      </c>
      <c r="J19" s="133">
        <v>23.200000000000003</v>
      </c>
      <c r="K19" s="133">
        <v>20.33898305084746</v>
      </c>
      <c r="L19" s="133">
        <v>25.572519083969464</v>
      </c>
      <c r="M19" s="133">
        <v>26.24113475177305</v>
      </c>
      <c r="N19" s="133">
        <v>14.925373134328357</v>
      </c>
      <c r="O19" s="133">
        <v>11.428571428571429</v>
      </c>
      <c r="P19" s="133">
        <v>4</v>
      </c>
      <c r="Q19" s="133">
        <v>7.9646017699115044</v>
      </c>
      <c r="R19" s="133">
        <v>7.4324324324324325</v>
      </c>
      <c r="S19" s="133">
        <v>6.8965517241379306</v>
      </c>
      <c r="T19" s="133">
        <v>8.5526315789473681</v>
      </c>
      <c r="U19" s="133">
        <v>15.384615384615385</v>
      </c>
      <c r="V19" s="133">
        <v>4.3478260869565215</v>
      </c>
      <c r="W19" s="133">
        <v>0</v>
      </c>
      <c r="X19" s="133">
        <v>6.666666666666667</v>
      </c>
      <c r="Y19" s="133">
        <v>16.035634743875278</v>
      </c>
      <c r="Z19" s="133">
        <v>23.23076923076923</v>
      </c>
      <c r="AA19" s="133">
        <v>19.402985074626866</v>
      </c>
      <c r="AB19" s="133">
        <v>7.68</v>
      </c>
      <c r="AC19" s="133">
        <v>5.8823529411764701</v>
      </c>
      <c r="AD19" s="133">
        <v>16.204690831556505</v>
      </c>
      <c r="AF19" s="53"/>
      <c r="AG19" s="53" t="s">
        <v>204</v>
      </c>
      <c r="AI19" s="53">
        <f t="shared" si="0"/>
        <v>0</v>
      </c>
      <c r="AJ19" s="53">
        <f t="shared" si="1"/>
        <v>26.24113475177305</v>
      </c>
    </row>
    <row r="20" spans="2:36" hidden="1" x14ac:dyDescent="0.25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F20" s="53"/>
      <c r="AG20" s="53" t="s">
        <v>204</v>
      </c>
      <c r="AI20" s="53">
        <f t="shared" si="0"/>
        <v>0</v>
      </c>
      <c r="AJ20" s="53">
        <f t="shared" si="1"/>
        <v>0</v>
      </c>
    </row>
    <row r="21" spans="2:36" hidden="1" x14ac:dyDescent="0.25">
      <c r="B21" s="105" t="s">
        <v>74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F21" s="53"/>
      <c r="AG21" s="53" t="s">
        <v>204</v>
      </c>
      <c r="AI21" s="53">
        <f t="shared" si="0"/>
        <v>0</v>
      </c>
      <c r="AJ21" s="53">
        <f t="shared" si="1"/>
        <v>0</v>
      </c>
    </row>
    <row r="22" spans="2:36" hidden="1" x14ac:dyDescent="0.25">
      <c r="B22" s="80" t="s">
        <v>75</v>
      </c>
      <c r="C22" s="103" t="s">
        <v>38</v>
      </c>
      <c r="D22" s="103">
        <v>2014</v>
      </c>
      <c r="E22" s="135"/>
      <c r="F22" s="133">
        <v>20.454545454545457</v>
      </c>
      <c r="G22" s="133">
        <v>20</v>
      </c>
      <c r="H22" s="133">
        <v>15.384615384615385</v>
      </c>
      <c r="I22" s="133">
        <v>21.428571428571427</v>
      </c>
      <c r="J22" s="133">
        <v>42.857142857142854</v>
      </c>
      <c r="K22" s="133">
        <v>19.047619047619047</v>
      </c>
      <c r="L22" s="133">
        <v>28.571428571428569</v>
      </c>
      <c r="M22" s="133">
        <v>32.727272727272727</v>
      </c>
      <c r="N22" s="133">
        <v>11.111111111111111</v>
      </c>
      <c r="O22" s="133">
        <v>15.384615384615385</v>
      </c>
      <c r="P22" s="133">
        <v>6.666666666666667</v>
      </c>
      <c r="Q22" s="133">
        <v>14.814814814814813</v>
      </c>
      <c r="R22" s="133">
        <v>25</v>
      </c>
      <c r="S22" s="133">
        <v>16.666666666666664</v>
      </c>
      <c r="T22" s="133">
        <v>20</v>
      </c>
      <c r="U22" s="133">
        <v>16.666666666666664</v>
      </c>
      <c r="V22" s="133">
        <v>8.695652173913043</v>
      </c>
      <c r="W22" s="133">
        <v>0</v>
      </c>
      <c r="X22" s="133">
        <v>7.6923076923076925</v>
      </c>
      <c r="Y22" s="133">
        <v>19.685039370078741</v>
      </c>
      <c r="Z22" s="133">
        <v>26.984126984126984</v>
      </c>
      <c r="AA22" s="133">
        <v>21.818181818181817</v>
      </c>
      <c r="AB22" s="133">
        <v>17.1875</v>
      </c>
      <c r="AC22" s="133">
        <v>7.6923076923076925</v>
      </c>
      <c r="AD22" s="133">
        <v>21.031746031746032</v>
      </c>
      <c r="AF22" s="53"/>
      <c r="AG22" s="53" t="s">
        <v>204</v>
      </c>
      <c r="AI22" s="53">
        <f t="shared" si="0"/>
        <v>0</v>
      </c>
      <c r="AJ22" s="53">
        <f t="shared" si="1"/>
        <v>42.857142857142854</v>
      </c>
    </row>
    <row r="23" spans="2:36" hidden="1" x14ac:dyDescent="0.25">
      <c r="B23" s="80" t="s">
        <v>76</v>
      </c>
      <c r="C23" s="103" t="s">
        <v>38</v>
      </c>
      <c r="D23" s="103">
        <v>2014</v>
      </c>
      <c r="E23" s="135"/>
      <c r="F23" s="133">
        <v>15.555555555555555</v>
      </c>
      <c r="G23" s="133">
        <v>18.784530386740332</v>
      </c>
      <c r="H23" s="133">
        <v>8.3333333333333321</v>
      </c>
      <c r="I23" s="133">
        <v>22.857142857142858</v>
      </c>
      <c r="J23" s="133">
        <v>19.565217391304348</v>
      </c>
      <c r="K23" s="133">
        <v>21.311475409836063</v>
      </c>
      <c r="L23" s="133">
        <v>25.773195876288657</v>
      </c>
      <c r="M23" s="133">
        <v>25.728155339805824</v>
      </c>
      <c r="N23" s="133">
        <v>17.708333333333336</v>
      </c>
      <c r="O23" s="133">
        <v>11.320754716981133</v>
      </c>
      <c r="P23" s="133">
        <v>3.8461538461538463</v>
      </c>
      <c r="Q23" s="133">
        <v>6.4935064935064926</v>
      </c>
      <c r="R23" s="133">
        <v>4.3103448275862073</v>
      </c>
      <c r="S23" s="133">
        <v>5.1282051282051277</v>
      </c>
      <c r="T23" s="133">
        <v>6.140350877192982</v>
      </c>
      <c r="U23" s="133">
        <v>16.666666666666664</v>
      </c>
      <c r="V23" s="133">
        <v>3.6585365853658534</v>
      </c>
      <c r="W23" s="133">
        <v>0</v>
      </c>
      <c r="X23" s="133">
        <v>5.6603773584905666</v>
      </c>
      <c r="Y23" s="133">
        <v>16.423357664233578</v>
      </c>
      <c r="Z23" s="133">
        <v>23.01255230125523</v>
      </c>
      <c r="AA23" s="133">
        <v>20.209973753280842</v>
      </c>
      <c r="AB23" s="133">
        <v>5.7522123893805306</v>
      </c>
      <c r="AC23" s="133">
        <v>5.6603773584905666</v>
      </c>
      <c r="AD23" s="133">
        <v>15.934065934065933</v>
      </c>
      <c r="AF23" s="53"/>
      <c r="AG23" s="53" t="s">
        <v>204</v>
      </c>
      <c r="AI23" s="53">
        <f t="shared" ref="AI23:AI86" si="2">MIN(E23:AD23)</f>
        <v>0</v>
      </c>
      <c r="AJ23" s="53">
        <f t="shared" ref="AJ23:AJ86" si="3">MAX(E23:AD23)</f>
        <v>25.773195876288657</v>
      </c>
    </row>
    <row r="24" spans="2:36" hidden="1" x14ac:dyDescent="0.25">
      <c r="B24" s="80" t="s">
        <v>77</v>
      </c>
      <c r="C24" s="103" t="s">
        <v>38</v>
      </c>
      <c r="D24" s="103">
        <v>2014</v>
      </c>
      <c r="E24" s="142"/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1">
        <v>0</v>
      </c>
      <c r="AA24" s="141">
        <v>0</v>
      </c>
      <c r="AB24" s="141">
        <v>0</v>
      </c>
      <c r="AC24" s="141">
        <v>0</v>
      </c>
      <c r="AD24" s="140">
        <v>0</v>
      </c>
      <c r="AF24" s="53"/>
      <c r="AG24" s="53" t="s">
        <v>204</v>
      </c>
      <c r="AI24" s="53">
        <f t="shared" si="2"/>
        <v>0</v>
      </c>
      <c r="AJ24" s="53">
        <f t="shared" si="3"/>
        <v>0</v>
      </c>
    </row>
    <row r="25" spans="2:36" ht="15.75" hidden="1" thickBot="1" x14ac:dyDescent="0.3">
      <c r="B25" s="81"/>
      <c r="C25" s="82"/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F25" s="53"/>
      <c r="AG25" s="53" t="s">
        <v>204</v>
      </c>
      <c r="AI25" s="53">
        <f t="shared" si="2"/>
        <v>0</v>
      </c>
      <c r="AJ25" s="53">
        <f t="shared" si="3"/>
        <v>0</v>
      </c>
    </row>
    <row r="26" spans="2:36" ht="15.75" hidden="1" thickBot="1" x14ac:dyDescent="0.3">
      <c r="B26" s="62" t="s">
        <v>65</v>
      </c>
      <c r="C26" s="82"/>
      <c r="D26" s="8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F26" s="53"/>
      <c r="AG26" s="53"/>
      <c r="AI26" s="53">
        <f t="shared" si="2"/>
        <v>0</v>
      </c>
      <c r="AJ26" s="53">
        <f t="shared" si="3"/>
        <v>0</v>
      </c>
    </row>
    <row r="27" spans="2:36" hidden="1" x14ac:dyDescent="0.25">
      <c r="B27" s="65" t="s">
        <v>78</v>
      </c>
      <c r="C27" s="103" t="s">
        <v>38</v>
      </c>
      <c r="D27" s="103">
        <v>2014</v>
      </c>
      <c r="E27" s="126">
        <v>11.363636363636363</v>
      </c>
      <c r="F27" s="133">
        <v>26.984126984126984</v>
      </c>
      <c r="G27" s="133">
        <v>23.157894736842106</v>
      </c>
      <c r="H27" s="133">
        <v>13.20754716981132</v>
      </c>
      <c r="I27" s="133">
        <v>22.666666666666664</v>
      </c>
      <c r="J27" s="133">
        <v>25.862068965517242</v>
      </c>
      <c r="K27" s="133">
        <v>6.8493150684931505</v>
      </c>
      <c r="L27" s="133">
        <v>23.4375</v>
      </c>
      <c r="M27" s="133">
        <v>21.53846153846154</v>
      </c>
      <c r="N27" s="133">
        <v>17.391304347826086</v>
      </c>
      <c r="O27" s="133">
        <v>20.512820512820511</v>
      </c>
      <c r="P27" s="133">
        <v>25.806451612903224</v>
      </c>
      <c r="Q27" s="133">
        <v>8.1081081081081088</v>
      </c>
      <c r="R27" s="133">
        <v>21.12676056338028</v>
      </c>
      <c r="S27" s="133">
        <v>12</v>
      </c>
      <c r="T27" s="133">
        <v>14.285714285714285</v>
      </c>
      <c r="U27" s="133">
        <v>4</v>
      </c>
      <c r="V27" s="133">
        <v>1.5873015873015872</v>
      </c>
      <c r="W27" s="133">
        <v>20.388349514563107</v>
      </c>
      <c r="X27" s="133">
        <v>6.557377049180328</v>
      </c>
      <c r="Y27" s="133">
        <v>20</v>
      </c>
      <c r="Z27" s="133">
        <v>19.25925925925926</v>
      </c>
      <c r="AA27" s="133">
        <v>21.69811320754717</v>
      </c>
      <c r="AB27" s="133">
        <v>11.340206185567011</v>
      </c>
      <c r="AC27" s="133">
        <v>15.24390243902439</v>
      </c>
      <c r="AD27" s="133">
        <v>17.365771812080538</v>
      </c>
      <c r="AF27" s="53"/>
      <c r="AG27" s="53"/>
      <c r="AI27" s="53">
        <f t="shared" si="2"/>
        <v>1.5873015873015872</v>
      </c>
      <c r="AJ27" s="53">
        <f t="shared" si="3"/>
        <v>26.984126984126984</v>
      </c>
    </row>
    <row r="28" spans="2:36" hidden="1" x14ac:dyDescent="0.25">
      <c r="B28" s="99"/>
      <c r="C28" s="143"/>
      <c r="D28" s="143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F28" s="53"/>
      <c r="AG28" s="53"/>
      <c r="AI28" s="53">
        <f t="shared" si="2"/>
        <v>0</v>
      </c>
      <c r="AJ28" s="53">
        <f t="shared" si="3"/>
        <v>0</v>
      </c>
    </row>
    <row r="29" spans="2:36" hidden="1" x14ac:dyDescent="0.25">
      <c r="B29" s="105" t="s">
        <v>79</v>
      </c>
      <c r="C29" s="143"/>
      <c r="D29" s="143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F29" s="53"/>
      <c r="AG29" s="53"/>
      <c r="AI29" s="53">
        <f t="shared" si="2"/>
        <v>0</v>
      </c>
      <c r="AJ29" s="53">
        <f t="shared" si="3"/>
        <v>0</v>
      </c>
    </row>
    <row r="30" spans="2:36" hidden="1" x14ac:dyDescent="0.25">
      <c r="B30" s="84" t="s">
        <v>43</v>
      </c>
      <c r="C30" s="103" t="s">
        <v>38</v>
      </c>
      <c r="D30" s="103">
        <v>2014</v>
      </c>
      <c r="E30" s="126">
        <v>0</v>
      </c>
      <c r="F30" s="133">
        <v>40</v>
      </c>
      <c r="G30" s="133">
        <v>53.846153846153847</v>
      </c>
      <c r="H30" s="133">
        <v>20</v>
      </c>
      <c r="I30" s="133">
        <v>33.333333333333329</v>
      </c>
      <c r="J30" s="133">
        <v>57.142857142857139</v>
      </c>
      <c r="K30" s="133">
        <v>18.181818181818183</v>
      </c>
      <c r="L30" s="133">
        <v>30</v>
      </c>
      <c r="M30" s="133">
        <v>33.333333333333329</v>
      </c>
      <c r="N30" s="133">
        <v>20</v>
      </c>
      <c r="O30" s="133">
        <v>28.571428571428569</v>
      </c>
      <c r="P30" s="133">
        <v>66.666666666666657</v>
      </c>
      <c r="Q30" s="133">
        <v>20</v>
      </c>
      <c r="R30" s="133">
        <v>9.0909090909090917</v>
      </c>
      <c r="S30" s="133">
        <v>0</v>
      </c>
      <c r="T30" s="133">
        <v>55.555555555555557</v>
      </c>
      <c r="U30" s="133">
        <v>25</v>
      </c>
      <c r="V30" s="133">
        <v>7.6923076923076925</v>
      </c>
      <c r="W30" s="133">
        <v>50</v>
      </c>
      <c r="X30" s="133">
        <v>0</v>
      </c>
      <c r="Y30" s="133">
        <v>31.707317073170731</v>
      </c>
      <c r="Z30" s="133">
        <v>32.258064516129032</v>
      </c>
      <c r="AA30" s="133">
        <v>37.142857142857146</v>
      </c>
      <c r="AB30" s="133">
        <v>20</v>
      </c>
      <c r="AC30" s="133">
        <v>50</v>
      </c>
      <c r="AD30" s="133">
        <v>31.097560975609756</v>
      </c>
      <c r="AF30" s="53"/>
      <c r="AG30" s="53"/>
      <c r="AI30" s="53">
        <f t="shared" si="2"/>
        <v>0</v>
      </c>
      <c r="AJ30" s="53">
        <f t="shared" si="3"/>
        <v>66.666666666666657</v>
      </c>
    </row>
    <row r="31" spans="2:36" hidden="1" x14ac:dyDescent="0.25">
      <c r="B31" s="84" t="s">
        <v>44</v>
      </c>
      <c r="C31" s="103" t="s">
        <v>38</v>
      </c>
      <c r="D31" s="103">
        <v>2014</v>
      </c>
      <c r="E31" s="126">
        <v>13.333333333333334</v>
      </c>
      <c r="F31" s="133">
        <v>25</v>
      </c>
      <c r="G31" s="133">
        <v>18.9873417721519</v>
      </c>
      <c r="H31" s="133">
        <v>14.705882352941178</v>
      </c>
      <c r="I31" s="133">
        <v>23.188405797101449</v>
      </c>
      <c r="J31" s="133">
        <v>21.276595744680851</v>
      </c>
      <c r="K31" s="133">
        <v>5</v>
      </c>
      <c r="L31" s="133">
        <v>23.913043478260871</v>
      </c>
      <c r="M31" s="133">
        <v>19.148936170212767</v>
      </c>
      <c r="N31" s="133">
        <v>18.75</v>
      </c>
      <c r="O31" s="133">
        <v>16.129032258064516</v>
      </c>
      <c r="P31" s="133">
        <v>20</v>
      </c>
      <c r="Q31" s="133">
        <v>8</v>
      </c>
      <c r="R31" s="133">
        <v>24.074074074074073</v>
      </c>
      <c r="S31" s="133">
        <v>17.647058823529413</v>
      </c>
      <c r="T31" s="133">
        <v>5.6603773584905666</v>
      </c>
      <c r="U31" s="133">
        <v>0</v>
      </c>
      <c r="V31" s="133">
        <v>0</v>
      </c>
      <c r="W31" s="133">
        <v>17.857142857142858</v>
      </c>
      <c r="X31" s="133">
        <v>6.666666666666667</v>
      </c>
      <c r="Y31" s="133">
        <v>18.848167539267017</v>
      </c>
      <c r="Z31" s="133">
        <v>18.018018018018019</v>
      </c>
      <c r="AA31" s="133">
        <v>18.70967741935484</v>
      </c>
      <c r="AB31" s="133">
        <v>9.8591549295774641</v>
      </c>
      <c r="AC31" s="133">
        <v>13.194444444444445</v>
      </c>
      <c r="AD31" s="133">
        <v>15.675675675675677</v>
      </c>
      <c r="AF31" s="53"/>
      <c r="AG31" s="53"/>
      <c r="AI31" s="53">
        <f t="shared" si="2"/>
        <v>0</v>
      </c>
      <c r="AJ31" s="53">
        <f t="shared" si="3"/>
        <v>25</v>
      </c>
    </row>
    <row r="32" spans="2:36" hidden="1" x14ac:dyDescent="0.25">
      <c r="B32" s="85" t="s">
        <v>45</v>
      </c>
      <c r="C32" s="103" t="s">
        <v>46</v>
      </c>
      <c r="D32" s="103">
        <v>2014</v>
      </c>
      <c r="E32" s="86" t="s">
        <v>47</v>
      </c>
      <c r="F32" s="87" t="s">
        <v>47</v>
      </c>
      <c r="G32" s="87" t="s">
        <v>47</v>
      </c>
      <c r="H32" s="87" t="s">
        <v>47</v>
      </c>
      <c r="I32" s="87" t="s">
        <v>47</v>
      </c>
      <c r="J32" s="87" t="s">
        <v>171</v>
      </c>
      <c r="K32" s="87" t="s">
        <v>47</v>
      </c>
      <c r="L32" s="87" t="s">
        <v>47</v>
      </c>
      <c r="M32" s="87" t="s">
        <v>47</v>
      </c>
      <c r="N32" s="87" t="s">
        <v>47</v>
      </c>
      <c r="O32" s="87" t="s">
        <v>171</v>
      </c>
      <c r="P32" s="87" t="s">
        <v>47</v>
      </c>
      <c r="Q32" s="87" t="s">
        <v>47</v>
      </c>
      <c r="R32" s="87" t="s">
        <v>47</v>
      </c>
      <c r="S32" s="87" t="s">
        <v>47</v>
      </c>
      <c r="T32" s="87" t="s">
        <v>47</v>
      </c>
      <c r="U32" s="87" t="s">
        <v>47</v>
      </c>
      <c r="V32" s="87" t="s">
        <v>47</v>
      </c>
      <c r="W32" s="87" t="s">
        <v>47</v>
      </c>
      <c r="X32" s="87" t="s">
        <v>47</v>
      </c>
      <c r="Y32" s="87" t="s">
        <v>47</v>
      </c>
      <c r="Z32" s="87">
        <v>1</v>
      </c>
      <c r="AA32" s="87">
        <v>1</v>
      </c>
      <c r="AB32" s="87"/>
      <c r="AC32" s="87"/>
      <c r="AD32" s="87">
        <v>2</v>
      </c>
      <c r="AF32" s="53"/>
      <c r="AG32" s="53"/>
      <c r="AI32" s="53">
        <f t="shared" si="2"/>
        <v>1</v>
      </c>
      <c r="AJ32" s="53">
        <f t="shared" si="3"/>
        <v>2</v>
      </c>
    </row>
    <row r="33" spans="2:36" s="164" customFormat="1" ht="15.75" hidden="1" thickBot="1" x14ac:dyDescent="0.3">
      <c r="B33" s="81"/>
      <c r="C33" s="162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F33" s="165"/>
      <c r="AG33" s="165"/>
      <c r="AI33" s="165">
        <f t="shared" si="2"/>
        <v>0</v>
      </c>
      <c r="AJ33" s="165">
        <f t="shared" si="3"/>
        <v>0</v>
      </c>
    </row>
    <row r="34" spans="2:36" ht="15.75" hidden="1" thickBot="1" x14ac:dyDescent="0.3">
      <c r="B34" s="62" t="s">
        <v>48</v>
      </c>
      <c r="C34" s="88"/>
      <c r="D34" s="88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9"/>
      <c r="AF34" s="53"/>
      <c r="AG34" s="53"/>
      <c r="AI34" s="53">
        <f t="shared" si="2"/>
        <v>0</v>
      </c>
      <c r="AJ34" s="53">
        <f t="shared" si="3"/>
        <v>0</v>
      </c>
    </row>
    <row r="35" spans="2:36" hidden="1" x14ac:dyDescent="0.25">
      <c r="B35" s="101" t="s">
        <v>205</v>
      </c>
      <c r="C35" s="103" t="s">
        <v>39</v>
      </c>
      <c r="D35" s="103">
        <v>2013</v>
      </c>
      <c r="E35" s="145">
        <v>97</v>
      </c>
      <c r="F35" s="145">
        <v>9406</v>
      </c>
      <c r="G35" s="145">
        <v>41420</v>
      </c>
      <c r="H35" s="145">
        <v>2614</v>
      </c>
      <c r="I35" s="145">
        <v>1437</v>
      </c>
      <c r="J35" s="145">
        <v>1750</v>
      </c>
      <c r="K35" s="145">
        <v>7531</v>
      </c>
      <c r="L35" s="145">
        <v>9459</v>
      </c>
      <c r="M35" s="145">
        <v>3955</v>
      </c>
      <c r="N35" s="145">
        <v>1210</v>
      </c>
      <c r="O35" s="145">
        <v>626</v>
      </c>
      <c r="P35" s="145">
        <v>15115</v>
      </c>
      <c r="Q35" s="145">
        <v>918</v>
      </c>
      <c r="R35" s="145">
        <v>2029</v>
      </c>
      <c r="S35" s="145">
        <v>126</v>
      </c>
      <c r="T35" s="145">
        <v>1238</v>
      </c>
      <c r="U35" s="145">
        <v>137</v>
      </c>
      <c r="V35" s="145">
        <v>338</v>
      </c>
      <c r="W35" s="145">
        <v>1355</v>
      </c>
      <c r="X35" s="145">
        <v>470</v>
      </c>
      <c r="Y35" s="145">
        <v>53537</v>
      </c>
      <c r="Z35" s="145">
        <v>20177</v>
      </c>
      <c r="AA35" s="145">
        <v>20906</v>
      </c>
      <c r="AB35" s="145">
        <v>4786</v>
      </c>
      <c r="AC35" s="145">
        <v>1825</v>
      </c>
      <c r="AD35" s="145">
        <v>102725</v>
      </c>
      <c r="AF35" s="53"/>
      <c r="AG35" s="53"/>
      <c r="AI35" s="53">
        <f t="shared" si="2"/>
        <v>97</v>
      </c>
      <c r="AJ35" s="53">
        <f t="shared" si="3"/>
        <v>102725</v>
      </c>
    </row>
    <row r="36" spans="2:36" hidden="1" x14ac:dyDescent="0.25">
      <c r="B36" s="101" t="s">
        <v>206</v>
      </c>
      <c r="C36" s="103" t="s">
        <v>39</v>
      </c>
      <c r="D36" s="103">
        <v>2013</v>
      </c>
      <c r="E36" s="145">
        <v>24</v>
      </c>
      <c r="F36" s="145">
        <v>1413</v>
      </c>
      <c r="G36" s="145">
        <v>8535</v>
      </c>
      <c r="H36" s="145">
        <v>325</v>
      </c>
      <c r="I36" s="145">
        <v>118</v>
      </c>
      <c r="J36" s="145">
        <v>254</v>
      </c>
      <c r="K36" s="145">
        <v>886</v>
      </c>
      <c r="L36" s="145">
        <v>1157</v>
      </c>
      <c r="M36" s="145">
        <v>515</v>
      </c>
      <c r="N36" s="145">
        <v>119</v>
      </c>
      <c r="O36" s="145">
        <v>80</v>
      </c>
      <c r="P36" s="145">
        <v>3691</v>
      </c>
      <c r="Q36" s="145">
        <v>76</v>
      </c>
      <c r="R36" s="145">
        <v>239</v>
      </c>
      <c r="S36" s="145">
        <v>43</v>
      </c>
      <c r="T36" s="145">
        <v>213</v>
      </c>
      <c r="U36" s="145">
        <v>25</v>
      </c>
      <c r="V36" s="145">
        <v>98</v>
      </c>
      <c r="W36" s="145">
        <v>243</v>
      </c>
      <c r="X36" s="145">
        <v>58</v>
      </c>
      <c r="Y36" s="145">
        <v>10297</v>
      </c>
      <c r="Z36" s="145">
        <v>2415</v>
      </c>
      <c r="AA36" s="145">
        <v>4405</v>
      </c>
      <c r="AB36" s="145">
        <v>694</v>
      </c>
      <c r="AC36" s="145">
        <v>301</v>
      </c>
      <c r="AD36" s="145">
        <v>18194</v>
      </c>
      <c r="AF36" s="53"/>
      <c r="AG36" s="53"/>
      <c r="AI36" s="53">
        <f t="shared" si="2"/>
        <v>24</v>
      </c>
      <c r="AJ36" s="53">
        <f t="shared" si="3"/>
        <v>18194</v>
      </c>
    </row>
    <row r="37" spans="2:36" hidden="1" x14ac:dyDescent="0.25">
      <c r="B37" s="101" t="s">
        <v>207</v>
      </c>
      <c r="C37" s="103" t="s">
        <v>39</v>
      </c>
      <c r="D37" s="103">
        <v>2013</v>
      </c>
      <c r="E37" s="145">
        <v>121</v>
      </c>
      <c r="F37" s="145">
        <v>10819</v>
      </c>
      <c r="G37" s="145">
        <v>49955</v>
      </c>
      <c r="H37" s="145">
        <v>2939</v>
      </c>
      <c r="I37" s="145">
        <v>1555</v>
      </c>
      <c r="J37" s="145">
        <v>2004</v>
      </c>
      <c r="K37" s="145">
        <v>8417</v>
      </c>
      <c r="L37" s="145">
        <v>10616</v>
      </c>
      <c r="M37" s="145">
        <v>4470</v>
      </c>
      <c r="N37" s="145">
        <v>1329</v>
      </c>
      <c r="O37" s="145">
        <v>706</v>
      </c>
      <c r="P37" s="145">
        <v>18806</v>
      </c>
      <c r="Q37" s="145">
        <v>994</v>
      </c>
      <c r="R37" s="145">
        <v>2268</v>
      </c>
      <c r="S37" s="145">
        <v>169</v>
      </c>
      <c r="T37" s="145">
        <v>1451</v>
      </c>
      <c r="U37" s="145">
        <v>162</v>
      </c>
      <c r="V37" s="145">
        <v>436</v>
      </c>
      <c r="W37" s="145">
        <v>1598</v>
      </c>
      <c r="X37" s="145">
        <v>528</v>
      </c>
      <c r="Y37" s="145">
        <v>63834</v>
      </c>
      <c r="Z37" s="145">
        <v>22592</v>
      </c>
      <c r="AA37" s="145">
        <v>25311</v>
      </c>
      <c r="AB37" s="145">
        <v>5480</v>
      </c>
      <c r="AC37" s="145">
        <v>2126</v>
      </c>
      <c r="AD37" s="145">
        <v>120919</v>
      </c>
      <c r="AF37" s="53"/>
      <c r="AG37" s="53"/>
      <c r="AI37" s="53">
        <f t="shared" si="2"/>
        <v>121</v>
      </c>
      <c r="AJ37" s="53">
        <f t="shared" si="3"/>
        <v>120919</v>
      </c>
    </row>
    <row r="38" spans="2:36" hidden="1" x14ac:dyDescent="0.25">
      <c r="C38" s="144"/>
      <c r="D38" s="144"/>
      <c r="AF38" s="53"/>
      <c r="AG38" s="53"/>
      <c r="AI38" s="53">
        <f t="shared" si="2"/>
        <v>0</v>
      </c>
      <c r="AJ38" s="53">
        <f t="shared" si="3"/>
        <v>0</v>
      </c>
    </row>
    <row r="39" spans="2:36" hidden="1" x14ac:dyDescent="0.25">
      <c r="B39" s="89" t="s">
        <v>83</v>
      </c>
      <c r="C39" s="103" t="s">
        <v>38</v>
      </c>
      <c r="D39" s="103">
        <v>2013</v>
      </c>
      <c r="E39" s="126">
        <v>19.834710743801654</v>
      </c>
      <c r="F39" s="126">
        <v>13.060356779739346</v>
      </c>
      <c r="G39" s="126">
        <v>17.085376839155238</v>
      </c>
      <c r="H39" s="126">
        <v>11.05818305546104</v>
      </c>
      <c r="I39" s="126">
        <v>7.588424437299035</v>
      </c>
      <c r="J39" s="126">
        <v>12.674650698602793</v>
      </c>
      <c r="K39" s="126">
        <v>10.526315789473683</v>
      </c>
      <c r="L39" s="126">
        <v>10.898643556895253</v>
      </c>
      <c r="M39" s="126">
        <v>11.521252796420582</v>
      </c>
      <c r="N39" s="126">
        <v>8.9541008276899916</v>
      </c>
      <c r="O39" s="126">
        <v>11.3314447592068</v>
      </c>
      <c r="P39" s="126">
        <v>19.626714878230352</v>
      </c>
      <c r="Q39" s="126">
        <v>7.6458752515090547</v>
      </c>
      <c r="R39" s="126">
        <v>10.537918871252204</v>
      </c>
      <c r="S39" s="126">
        <v>25.443786982248522</v>
      </c>
      <c r="T39" s="126">
        <v>14.679531357684356</v>
      </c>
      <c r="U39" s="126">
        <v>15.432098765432098</v>
      </c>
      <c r="V39" s="126">
        <v>22.477064220183486</v>
      </c>
      <c r="W39" s="126">
        <v>15.206508135168962</v>
      </c>
      <c r="X39" s="126">
        <v>10.984848484848484</v>
      </c>
      <c r="Y39" s="126">
        <v>16.130902027132876</v>
      </c>
      <c r="Z39" s="126">
        <v>10.689624645892351</v>
      </c>
      <c r="AA39" s="126">
        <v>17.403500454347913</v>
      </c>
      <c r="AB39" s="126">
        <v>12.664233576642337</v>
      </c>
      <c r="AC39" s="126">
        <v>14.158043273753529</v>
      </c>
      <c r="AD39" s="126">
        <v>15.046436043963315</v>
      </c>
      <c r="AF39" s="53"/>
      <c r="AG39" s="53"/>
      <c r="AI39" s="53">
        <f t="shared" si="2"/>
        <v>7.588424437299035</v>
      </c>
      <c r="AJ39" s="53">
        <f t="shared" si="3"/>
        <v>25.443786982248522</v>
      </c>
    </row>
    <row r="40" spans="2:36" hidden="1" x14ac:dyDescent="0.25"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F40" s="53"/>
      <c r="AG40" s="53"/>
      <c r="AI40" s="53">
        <f t="shared" si="2"/>
        <v>0</v>
      </c>
      <c r="AJ40" s="53">
        <f t="shared" si="3"/>
        <v>0</v>
      </c>
    </row>
    <row r="41" spans="2:36" hidden="1" x14ac:dyDescent="0.25">
      <c r="B41" s="97" t="s">
        <v>84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F41" s="53"/>
      <c r="AG41" s="53"/>
      <c r="AI41" s="53">
        <f t="shared" si="2"/>
        <v>0</v>
      </c>
      <c r="AJ41" s="53">
        <f t="shared" si="3"/>
        <v>0</v>
      </c>
    </row>
    <row r="42" spans="2:36" hidden="1" x14ac:dyDescent="0.25">
      <c r="B42" s="67" t="s">
        <v>186</v>
      </c>
      <c r="C42" s="146" t="s">
        <v>38</v>
      </c>
      <c r="D42" s="146">
        <v>2013</v>
      </c>
      <c r="E42" s="151"/>
      <c r="F42" s="151">
        <v>29.032258064516132</v>
      </c>
      <c r="G42" s="151">
        <v>28.120063191153239</v>
      </c>
      <c r="H42" s="151">
        <v>45.945945945945951</v>
      </c>
      <c r="I42" s="151">
        <v>29.166666666666668</v>
      </c>
      <c r="J42" s="151">
        <v>54.166666666666664</v>
      </c>
      <c r="K42" s="151">
        <v>22.330097087378643</v>
      </c>
      <c r="L42" s="151">
        <v>31.081081081081081</v>
      </c>
      <c r="M42" s="151">
        <v>23.333333333333332</v>
      </c>
      <c r="N42" s="151">
        <v>17.647058823529413</v>
      </c>
      <c r="O42" s="151">
        <v>23.076923076923077</v>
      </c>
      <c r="P42" s="151">
        <v>26.546391752577321</v>
      </c>
      <c r="Q42" s="151">
        <v>38.095238095238095</v>
      </c>
      <c r="R42" s="151">
        <v>26.923076923076923</v>
      </c>
      <c r="S42" s="151">
        <v>58.333333333333336</v>
      </c>
      <c r="T42" s="151">
        <v>30</v>
      </c>
      <c r="U42" s="151">
        <v>71.428571428571431</v>
      </c>
      <c r="V42" s="151">
        <v>33.333333333333329</v>
      </c>
      <c r="W42" s="151">
        <v>41.17647058823529</v>
      </c>
      <c r="X42" s="151">
        <v>12.5</v>
      </c>
      <c r="Y42" s="151">
        <v>28.661527680448494</v>
      </c>
      <c r="Z42" s="151">
        <v>33.141210374639769</v>
      </c>
      <c r="AA42" s="151">
        <f t="shared" ref="AA42:AD42" si="4">+(AA52/AA56)*100</f>
        <v>25.892857142857146</v>
      </c>
      <c r="AB42" s="151">
        <f t="shared" si="4"/>
        <v>34.355828220858896</v>
      </c>
      <c r="AC42" s="151">
        <f t="shared" si="4"/>
        <v>35.714285714285715</v>
      </c>
      <c r="AD42" s="151">
        <f t="shared" si="4"/>
        <v>29.269293924466339</v>
      </c>
      <c r="AF42" s="53"/>
      <c r="AG42" s="53"/>
      <c r="AI42" s="53">
        <f t="shared" si="2"/>
        <v>12.5</v>
      </c>
      <c r="AJ42" s="53">
        <f t="shared" si="3"/>
        <v>71.428571428571431</v>
      </c>
    </row>
    <row r="43" spans="2:36" hidden="1" x14ac:dyDescent="0.25">
      <c r="B43" s="67" t="s">
        <v>172</v>
      </c>
      <c r="C43" s="146" t="s">
        <v>38</v>
      </c>
      <c r="D43" s="146">
        <v>2013</v>
      </c>
      <c r="E43" s="151">
        <v>34.782608695652172</v>
      </c>
      <c r="F43" s="151">
        <v>17.908017908017911</v>
      </c>
      <c r="G43" s="151">
        <v>23.235187204652856</v>
      </c>
      <c r="H43" s="151">
        <v>15.264187866927593</v>
      </c>
      <c r="I43" s="151">
        <v>9.2814371257485018</v>
      </c>
      <c r="J43" s="151">
        <v>19.098712446351932</v>
      </c>
      <c r="K43" s="151">
        <v>15.833333333333332</v>
      </c>
      <c r="L43" s="151">
        <v>14.764788076385654</v>
      </c>
      <c r="M43" s="151">
        <v>19.109663409337678</v>
      </c>
      <c r="N43" s="151">
        <v>9.9656357388316152</v>
      </c>
      <c r="O43" s="151">
        <v>13.793103448275861</v>
      </c>
      <c r="P43" s="151">
        <v>26.010951979780963</v>
      </c>
      <c r="Q43" s="151">
        <v>8.695652173913043</v>
      </c>
      <c r="R43" s="151">
        <v>18.244803695150118</v>
      </c>
      <c r="S43" s="151">
        <v>38.461538461538467</v>
      </c>
      <c r="T43" s="151">
        <v>22.155688622754489</v>
      </c>
      <c r="U43" s="151">
        <v>21.052631578947366</v>
      </c>
      <c r="V43" s="151">
        <v>41.044776119402989</v>
      </c>
      <c r="W43" s="151">
        <v>28.571428571428569</v>
      </c>
      <c r="X43" s="151">
        <v>16.455696202531644</v>
      </c>
      <c r="Y43" s="151">
        <v>22.226203272423266</v>
      </c>
      <c r="Z43" s="151">
        <v>15.209606066989679</v>
      </c>
      <c r="AA43" s="151">
        <f t="shared" ref="AA43:AD43" si="5">+(AA53/AA57)*100</f>
        <v>23.963133640552993</v>
      </c>
      <c r="AB43" s="151">
        <f t="shared" si="5"/>
        <v>21.387283236994222</v>
      </c>
      <c r="AC43" s="151">
        <f t="shared" si="5"/>
        <v>26.052631578947366</v>
      </c>
      <c r="AD43" s="151">
        <f t="shared" si="5"/>
        <v>21.262738746034959</v>
      </c>
      <c r="AF43" s="53"/>
      <c r="AG43" s="53"/>
      <c r="AI43" s="53">
        <f t="shared" si="2"/>
        <v>8.695652173913043</v>
      </c>
      <c r="AJ43" s="53">
        <f t="shared" si="3"/>
        <v>41.044776119402989</v>
      </c>
    </row>
    <row r="44" spans="2:36" hidden="1" x14ac:dyDescent="0.25">
      <c r="B44" s="67" t="s">
        <v>173</v>
      </c>
      <c r="C44" s="146" t="s">
        <v>38</v>
      </c>
      <c r="D44" s="146">
        <v>2013</v>
      </c>
      <c r="E44" s="151">
        <v>17.073170731707318</v>
      </c>
      <c r="F44" s="151">
        <v>11.835381853335175</v>
      </c>
      <c r="G44" s="151">
        <v>15.047142582258996</v>
      </c>
      <c r="H44" s="151">
        <v>10.402010050251256</v>
      </c>
      <c r="I44" s="151">
        <v>6.9471624266144811</v>
      </c>
      <c r="J44" s="151">
        <v>9.5238095238095237</v>
      </c>
      <c r="K44" s="151">
        <v>9.3525179856115113</v>
      </c>
      <c r="L44" s="151">
        <v>10.04044066378469</v>
      </c>
      <c r="M44" s="151">
        <v>9.9831365935919063</v>
      </c>
      <c r="N44" s="151">
        <v>9.0182648401826473</v>
      </c>
      <c r="O44" s="151">
        <v>11.727078891257996</v>
      </c>
      <c r="P44" s="151">
        <v>18.166369275214546</v>
      </c>
      <c r="Q44" s="151">
        <v>7.5</v>
      </c>
      <c r="R44" s="151">
        <v>8.8093599449414999</v>
      </c>
      <c r="S44" s="151">
        <v>11.76470588235294</v>
      </c>
      <c r="T44" s="151">
        <v>12.284730195177957</v>
      </c>
      <c r="U44" s="151">
        <v>11.340206185567011</v>
      </c>
      <c r="V44" s="151">
        <v>12.76595744680851</v>
      </c>
      <c r="W44" s="151">
        <v>12.624254473161034</v>
      </c>
      <c r="X44" s="151">
        <v>10.979228486646884</v>
      </c>
      <c r="Y44" s="151">
        <v>14.248672675638968</v>
      </c>
      <c r="Z44" s="151">
        <v>9.5301037604917056</v>
      </c>
      <c r="AA44" s="151">
        <f t="shared" ref="AA44:AD44" si="6">+(AA54/AA58)*100</f>
        <v>15.971142483985323</v>
      </c>
      <c r="AB44" s="151">
        <f t="shared" si="6"/>
        <v>9.8692033293697978</v>
      </c>
      <c r="AC44" s="151">
        <f t="shared" si="6"/>
        <v>12.211466865227104</v>
      </c>
      <c r="AD44" s="151">
        <f t="shared" si="6"/>
        <v>13.332385298566313</v>
      </c>
      <c r="AF44" s="53"/>
      <c r="AG44" s="53"/>
      <c r="AI44" s="53">
        <f t="shared" si="2"/>
        <v>6.9471624266144811</v>
      </c>
      <c r="AJ44" s="53">
        <f t="shared" si="3"/>
        <v>18.166369275214546</v>
      </c>
    </row>
    <row r="45" spans="2:36" hidden="1" x14ac:dyDescent="0.25">
      <c r="B45" s="67" t="s">
        <v>187</v>
      </c>
      <c r="C45" s="146" t="s">
        <v>38</v>
      </c>
      <c r="D45" s="146">
        <v>2013</v>
      </c>
      <c r="E45" s="151">
        <v>12.5</v>
      </c>
      <c r="F45" s="151">
        <v>8.0240722166499499</v>
      </c>
      <c r="G45" s="151">
        <v>7.7312716608904291</v>
      </c>
      <c r="H45" s="151">
        <v>5.7356608478802995</v>
      </c>
      <c r="I45" s="151">
        <v>5.1428571428571423</v>
      </c>
      <c r="J45" s="151">
        <v>3.5242290748898681</v>
      </c>
      <c r="K45" s="151">
        <v>5.5214723926380369</v>
      </c>
      <c r="L45" s="151">
        <v>6.3755458515283845</v>
      </c>
      <c r="M45" s="151">
        <v>6.5099457504520801</v>
      </c>
      <c r="N45" s="151">
        <v>5.5172413793103452</v>
      </c>
      <c r="O45" s="151">
        <v>5.5555555555555554</v>
      </c>
      <c r="P45" s="151">
        <v>11.269088994207479</v>
      </c>
      <c r="Q45" s="151">
        <v>1.5873015873015872</v>
      </c>
      <c r="R45" s="151">
        <v>5.4545454545454541</v>
      </c>
      <c r="S45" s="151">
        <v>12.5</v>
      </c>
      <c r="T45" s="151">
        <v>8.6734693877551017</v>
      </c>
      <c r="U45" s="151">
        <v>5</v>
      </c>
      <c r="V45" s="151">
        <v>9.0909090909090917</v>
      </c>
      <c r="W45" s="151">
        <v>6.25</v>
      </c>
      <c r="X45" s="151">
        <v>6.7307692307692308</v>
      </c>
      <c r="Y45" s="151">
        <v>7.647628267182963</v>
      </c>
      <c r="Z45" s="151">
        <v>5.7154953429297199</v>
      </c>
      <c r="AA45" s="151">
        <f t="shared" ref="AA45:AD45" si="7">+(AA55/AA59)*100</f>
        <v>9.7597042513863208</v>
      </c>
      <c r="AB45" s="151">
        <f t="shared" si="7"/>
        <v>6.0810810810810816</v>
      </c>
      <c r="AC45" s="151">
        <f t="shared" si="7"/>
        <v>6.3888888888888884</v>
      </c>
      <c r="AD45" s="151">
        <f t="shared" si="7"/>
        <v>7.50609543712992</v>
      </c>
      <c r="AF45" s="53"/>
      <c r="AG45" s="53"/>
      <c r="AI45" s="53">
        <f t="shared" si="2"/>
        <v>1.5873015873015872</v>
      </c>
      <c r="AJ45" s="53">
        <f t="shared" si="3"/>
        <v>12.5</v>
      </c>
    </row>
    <row r="46" spans="2:36" hidden="1" x14ac:dyDescent="0.25">
      <c r="B46" s="9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F46" s="53"/>
      <c r="AG46" s="53"/>
      <c r="AI46" s="53">
        <f t="shared" si="2"/>
        <v>0</v>
      </c>
      <c r="AJ46" s="53">
        <f t="shared" si="3"/>
        <v>0</v>
      </c>
    </row>
    <row r="47" spans="2:36" hidden="1" x14ac:dyDescent="0.25">
      <c r="B47" s="90" t="s">
        <v>85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F47" s="53"/>
      <c r="AG47" s="53"/>
      <c r="AI47" s="53">
        <f t="shared" si="2"/>
        <v>0</v>
      </c>
      <c r="AJ47" s="53">
        <f t="shared" si="3"/>
        <v>0</v>
      </c>
    </row>
    <row r="48" spans="2:36" hidden="1" x14ac:dyDescent="0.25">
      <c r="B48" s="91" t="s">
        <v>177</v>
      </c>
      <c r="C48" s="148" t="s">
        <v>39</v>
      </c>
      <c r="D48" s="146">
        <v>2013</v>
      </c>
      <c r="E48" s="152">
        <v>0</v>
      </c>
      <c r="F48" s="152">
        <v>88</v>
      </c>
      <c r="G48" s="152">
        <v>910</v>
      </c>
      <c r="H48" s="152">
        <v>20</v>
      </c>
      <c r="I48" s="152">
        <v>17</v>
      </c>
      <c r="J48" s="152">
        <v>33</v>
      </c>
      <c r="K48" s="152">
        <v>80</v>
      </c>
      <c r="L48" s="152">
        <v>102</v>
      </c>
      <c r="M48" s="152">
        <v>23</v>
      </c>
      <c r="N48" s="152">
        <v>14</v>
      </c>
      <c r="O48" s="152">
        <v>10</v>
      </c>
      <c r="P48" s="152">
        <v>285</v>
      </c>
      <c r="Q48" s="152">
        <v>13</v>
      </c>
      <c r="R48" s="152">
        <v>38</v>
      </c>
      <c r="S48" s="152">
        <v>5</v>
      </c>
      <c r="T48" s="152">
        <v>35</v>
      </c>
      <c r="U48" s="152">
        <v>2</v>
      </c>
      <c r="V48" s="152">
        <v>14</v>
      </c>
      <c r="W48" s="152">
        <v>20</v>
      </c>
      <c r="X48" s="152">
        <v>7</v>
      </c>
      <c r="Y48" s="152">
        <v>1018</v>
      </c>
      <c r="Z48" s="152">
        <v>232</v>
      </c>
      <c r="AA48" s="152">
        <v>332</v>
      </c>
      <c r="AB48" s="152">
        <v>107</v>
      </c>
      <c r="AC48" s="152">
        <v>27</v>
      </c>
      <c r="AD48" s="152">
        <v>1723</v>
      </c>
      <c r="AF48" s="53"/>
      <c r="AG48" s="53"/>
      <c r="AI48" s="53">
        <f t="shared" si="2"/>
        <v>0</v>
      </c>
      <c r="AJ48" s="53">
        <f t="shared" si="3"/>
        <v>1723</v>
      </c>
    </row>
    <row r="49" spans="2:36" hidden="1" x14ac:dyDescent="0.25">
      <c r="B49" s="92" t="s">
        <v>174</v>
      </c>
      <c r="C49" s="149" t="s">
        <v>39</v>
      </c>
      <c r="D49" s="146">
        <v>2013</v>
      </c>
      <c r="E49" s="153">
        <v>15</v>
      </c>
      <c r="F49" s="153">
        <v>2017</v>
      </c>
      <c r="G49" s="153">
        <v>10559</v>
      </c>
      <c r="H49" s="153">
        <v>433</v>
      </c>
      <c r="I49" s="153">
        <v>303</v>
      </c>
      <c r="J49" s="153">
        <v>377</v>
      </c>
      <c r="K49" s="153">
        <v>1515</v>
      </c>
      <c r="L49" s="153">
        <v>1830</v>
      </c>
      <c r="M49" s="153">
        <v>745</v>
      </c>
      <c r="N49" s="153">
        <v>262</v>
      </c>
      <c r="O49" s="153">
        <v>100</v>
      </c>
      <c r="P49" s="153">
        <v>3513</v>
      </c>
      <c r="Q49" s="153">
        <v>189</v>
      </c>
      <c r="R49" s="153">
        <v>354</v>
      </c>
      <c r="S49" s="153">
        <v>40</v>
      </c>
      <c r="T49" s="153">
        <v>260</v>
      </c>
      <c r="U49" s="153">
        <v>30</v>
      </c>
      <c r="V49" s="153">
        <v>79</v>
      </c>
      <c r="W49" s="153">
        <v>215</v>
      </c>
      <c r="X49" s="153">
        <v>66</v>
      </c>
      <c r="Y49" s="153">
        <v>13024</v>
      </c>
      <c r="Z49" s="153">
        <v>4025</v>
      </c>
      <c r="AA49" s="153">
        <v>4620</v>
      </c>
      <c r="AB49" s="153">
        <v>952</v>
      </c>
      <c r="AC49" s="153">
        <v>281</v>
      </c>
      <c r="AD49" s="153">
        <v>23333</v>
      </c>
      <c r="AF49" s="53"/>
      <c r="AG49" s="53"/>
      <c r="AI49" s="53">
        <f t="shared" si="2"/>
        <v>15</v>
      </c>
      <c r="AJ49" s="53">
        <f t="shared" si="3"/>
        <v>23333</v>
      </c>
    </row>
    <row r="50" spans="2:36" hidden="1" x14ac:dyDescent="0.25">
      <c r="B50" s="92" t="s">
        <v>175</v>
      </c>
      <c r="C50" s="149" t="s">
        <v>39</v>
      </c>
      <c r="D50" s="146">
        <v>2013</v>
      </c>
      <c r="E50" s="153">
        <v>68</v>
      </c>
      <c r="F50" s="153">
        <v>6384</v>
      </c>
      <c r="G50" s="153">
        <v>26490</v>
      </c>
      <c r="H50" s="153">
        <v>1783</v>
      </c>
      <c r="I50" s="153">
        <v>951</v>
      </c>
      <c r="J50" s="153">
        <v>1121</v>
      </c>
      <c r="K50" s="153">
        <v>5166</v>
      </c>
      <c r="L50" s="153">
        <v>6451</v>
      </c>
      <c r="M50" s="153">
        <v>2669</v>
      </c>
      <c r="N50" s="153">
        <v>797</v>
      </c>
      <c r="O50" s="153">
        <v>414</v>
      </c>
      <c r="P50" s="153">
        <v>9631</v>
      </c>
      <c r="Q50" s="153">
        <v>592</v>
      </c>
      <c r="R50" s="153">
        <v>1325</v>
      </c>
      <c r="S50" s="153">
        <v>60</v>
      </c>
      <c r="T50" s="153">
        <v>764</v>
      </c>
      <c r="U50" s="153">
        <v>86</v>
      </c>
      <c r="V50" s="153">
        <v>205</v>
      </c>
      <c r="W50" s="153">
        <v>879</v>
      </c>
      <c r="X50" s="153">
        <v>300</v>
      </c>
      <c r="Y50" s="153">
        <v>34725</v>
      </c>
      <c r="Z50" s="153">
        <v>13689</v>
      </c>
      <c r="AA50" s="153">
        <v>13511</v>
      </c>
      <c r="AB50" s="153">
        <v>3032</v>
      </c>
      <c r="AC50" s="153">
        <v>1179</v>
      </c>
      <c r="AD50" s="153">
        <v>67040</v>
      </c>
      <c r="AF50" s="53"/>
      <c r="AG50" s="53"/>
      <c r="AI50" s="53">
        <f t="shared" si="2"/>
        <v>60</v>
      </c>
      <c r="AJ50" s="53">
        <f t="shared" si="3"/>
        <v>67040</v>
      </c>
    </row>
    <row r="51" spans="2:36" hidden="1" x14ac:dyDescent="0.25">
      <c r="B51" s="89" t="s">
        <v>176</v>
      </c>
      <c r="C51" s="150" t="s">
        <v>39</v>
      </c>
      <c r="D51" s="146">
        <v>2013</v>
      </c>
      <c r="E51" s="154">
        <v>14</v>
      </c>
      <c r="F51" s="154">
        <v>917</v>
      </c>
      <c r="G51" s="154">
        <v>3461</v>
      </c>
      <c r="H51" s="154">
        <v>378</v>
      </c>
      <c r="I51" s="153">
        <v>166</v>
      </c>
      <c r="J51" s="153">
        <v>219</v>
      </c>
      <c r="K51" s="153">
        <v>770</v>
      </c>
      <c r="L51" s="153">
        <v>1072</v>
      </c>
      <c r="M51" s="153">
        <v>517</v>
      </c>
      <c r="N51" s="153">
        <v>137</v>
      </c>
      <c r="O51" s="153">
        <v>102</v>
      </c>
      <c r="P51" s="153">
        <v>1685</v>
      </c>
      <c r="Q51" s="153">
        <v>124</v>
      </c>
      <c r="R51" s="153">
        <v>312</v>
      </c>
      <c r="S51" s="153">
        <v>21</v>
      </c>
      <c r="T51" s="153">
        <v>179</v>
      </c>
      <c r="U51" s="153">
        <v>19</v>
      </c>
      <c r="V51" s="153">
        <v>40</v>
      </c>
      <c r="W51" s="153">
        <v>240</v>
      </c>
      <c r="X51" s="153">
        <v>97</v>
      </c>
      <c r="Y51" s="153">
        <v>4770</v>
      </c>
      <c r="Z51" s="153">
        <v>2227</v>
      </c>
      <c r="AA51" s="153">
        <v>2441</v>
      </c>
      <c r="AB51" s="153">
        <v>695</v>
      </c>
      <c r="AC51" s="153">
        <v>337</v>
      </c>
      <c r="AD51" s="153">
        <v>10622</v>
      </c>
      <c r="AF51" s="53"/>
      <c r="AG51" s="53"/>
      <c r="AI51" s="53">
        <f t="shared" si="2"/>
        <v>14</v>
      </c>
      <c r="AJ51" s="53">
        <f t="shared" si="3"/>
        <v>10622</v>
      </c>
    </row>
    <row r="52" spans="2:36" hidden="1" x14ac:dyDescent="0.25">
      <c r="B52" s="91" t="s">
        <v>178</v>
      </c>
      <c r="C52" s="148" t="s">
        <v>39</v>
      </c>
      <c r="D52" s="146">
        <v>2013</v>
      </c>
      <c r="E52" s="152">
        <v>0</v>
      </c>
      <c r="F52" s="152">
        <v>36</v>
      </c>
      <c r="G52" s="152">
        <v>356</v>
      </c>
      <c r="H52" s="152">
        <v>17</v>
      </c>
      <c r="I52" s="152">
        <v>7</v>
      </c>
      <c r="J52" s="152">
        <v>39</v>
      </c>
      <c r="K52" s="152">
        <v>23</v>
      </c>
      <c r="L52" s="152">
        <v>46</v>
      </c>
      <c r="M52" s="152">
        <v>7</v>
      </c>
      <c r="N52" s="152">
        <v>3</v>
      </c>
      <c r="O52" s="152">
        <v>3</v>
      </c>
      <c r="P52" s="152">
        <v>103</v>
      </c>
      <c r="Q52" s="152">
        <v>8</v>
      </c>
      <c r="R52" s="152">
        <v>14</v>
      </c>
      <c r="S52" s="152">
        <v>7</v>
      </c>
      <c r="T52" s="152">
        <v>15</v>
      </c>
      <c r="U52" s="152">
        <v>5</v>
      </c>
      <c r="V52" s="152">
        <v>7</v>
      </c>
      <c r="W52" s="152">
        <v>14</v>
      </c>
      <c r="X52" s="152">
        <v>1</v>
      </c>
      <c r="Y52" s="152">
        <v>409</v>
      </c>
      <c r="Z52" s="152">
        <v>115</v>
      </c>
      <c r="AA52" s="152">
        <v>116</v>
      </c>
      <c r="AB52" s="152">
        <v>56</v>
      </c>
      <c r="AC52" s="152">
        <v>15</v>
      </c>
      <c r="AD52" s="152">
        <v>713</v>
      </c>
      <c r="AF52" s="53"/>
      <c r="AG52" s="53"/>
      <c r="AI52" s="53">
        <f t="shared" si="2"/>
        <v>0</v>
      </c>
      <c r="AJ52" s="53">
        <f t="shared" si="3"/>
        <v>713</v>
      </c>
    </row>
    <row r="53" spans="2:36" hidden="1" x14ac:dyDescent="0.25">
      <c r="B53" s="92" t="s">
        <v>179</v>
      </c>
      <c r="C53" s="149" t="s">
        <v>39</v>
      </c>
      <c r="D53" s="146">
        <v>2013</v>
      </c>
      <c r="E53" s="153">
        <v>8</v>
      </c>
      <c r="F53" s="153">
        <v>440</v>
      </c>
      <c r="G53" s="153">
        <v>3196</v>
      </c>
      <c r="H53" s="153">
        <v>78</v>
      </c>
      <c r="I53" s="153">
        <v>31</v>
      </c>
      <c r="J53" s="153">
        <v>89</v>
      </c>
      <c r="K53" s="153">
        <v>285</v>
      </c>
      <c r="L53" s="153">
        <v>317</v>
      </c>
      <c r="M53" s="153">
        <v>176</v>
      </c>
      <c r="N53" s="153">
        <v>29</v>
      </c>
      <c r="O53" s="153">
        <v>16</v>
      </c>
      <c r="P53" s="153">
        <v>1235</v>
      </c>
      <c r="Q53" s="153">
        <v>18</v>
      </c>
      <c r="R53" s="153">
        <v>79</v>
      </c>
      <c r="S53" s="153">
        <v>25</v>
      </c>
      <c r="T53" s="153">
        <v>74</v>
      </c>
      <c r="U53" s="153">
        <v>8</v>
      </c>
      <c r="V53" s="153">
        <v>55</v>
      </c>
      <c r="W53" s="153">
        <v>86</v>
      </c>
      <c r="X53" s="153">
        <v>13</v>
      </c>
      <c r="Y53" s="153">
        <v>3722</v>
      </c>
      <c r="Z53" s="153">
        <v>722</v>
      </c>
      <c r="AA53" s="153">
        <v>1456</v>
      </c>
      <c r="AB53" s="153">
        <v>259</v>
      </c>
      <c r="AC53" s="153">
        <v>99</v>
      </c>
      <c r="AD53" s="153">
        <v>6301</v>
      </c>
      <c r="AF53" s="53"/>
      <c r="AG53" s="53"/>
      <c r="AI53" s="53">
        <f t="shared" si="2"/>
        <v>8</v>
      </c>
      <c r="AJ53" s="53">
        <f t="shared" si="3"/>
        <v>6301</v>
      </c>
    </row>
    <row r="54" spans="2:36" hidden="1" x14ac:dyDescent="0.25">
      <c r="B54" s="92" t="s">
        <v>180</v>
      </c>
      <c r="C54" s="149" t="s">
        <v>39</v>
      </c>
      <c r="D54" s="146">
        <v>2013</v>
      </c>
      <c r="E54" s="153">
        <v>14</v>
      </c>
      <c r="F54" s="153">
        <v>857</v>
      </c>
      <c r="G54" s="153">
        <v>4692</v>
      </c>
      <c r="H54" s="153">
        <v>207</v>
      </c>
      <c r="I54" s="153">
        <v>71</v>
      </c>
      <c r="J54" s="153">
        <v>118</v>
      </c>
      <c r="K54" s="153">
        <v>533</v>
      </c>
      <c r="L54" s="153">
        <v>720</v>
      </c>
      <c r="M54" s="153">
        <v>296</v>
      </c>
      <c r="N54" s="153">
        <v>79</v>
      </c>
      <c r="O54" s="153">
        <v>55</v>
      </c>
      <c r="P54" s="153">
        <v>2138</v>
      </c>
      <c r="Q54" s="153">
        <v>48</v>
      </c>
      <c r="R54" s="153">
        <v>128</v>
      </c>
      <c r="S54" s="153">
        <v>8</v>
      </c>
      <c r="T54" s="153">
        <v>107</v>
      </c>
      <c r="U54" s="153">
        <v>11</v>
      </c>
      <c r="V54" s="153">
        <v>30</v>
      </c>
      <c r="W54" s="153">
        <v>127</v>
      </c>
      <c r="X54" s="153">
        <v>37</v>
      </c>
      <c r="Y54" s="153">
        <v>5770</v>
      </c>
      <c r="Z54" s="153">
        <v>1442</v>
      </c>
      <c r="AA54" s="153">
        <v>2568</v>
      </c>
      <c r="AB54" s="153">
        <v>332</v>
      </c>
      <c r="AC54" s="153">
        <v>164</v>
      </c>
      <c r="AD54" s="153">
        <v>10313</v>
      </c>
      <c r="AF54" s="53"/>
      <c r="AG54" s="53"/>
      <c r="AI54" s="53">
        <f t="shared" si="2"/>
        <v>8</v>
      </c>
      <c r="AJ54" s="53">
        <f t="shared" si="3"/>
        <v>10313</v>
      </c>
    </row>
    <row r="55" spans="2:36" hidden="1" x14ac:dyDescent="0.25">
      <c r="B55" s="89" t="s">
        <v>181</v>
      </c>
      <c r="C55" s="150" t="s">
        <v>39</v>
      </c>
      <c r="D55" s="146">
        <v>2013</v>
      </c>
      <c r="E55" s="154">
        <v>2</v>
      </c>
      <c r="F55" s="154">
        <v>80</v>
      </c>
      <c r="G55" s="154">
        <v>290</v>
      </c>
      <c r="H55" s="154">
        <v>23</v>
      </c>
      <c r="I55" s="154">
        <v>9</v>
      </c>
      <c r="J55" s="154">
        <v>8</v>
      </c>
      <c r="K55" s="154">
        <v>45</v>
      </c>
      <c r="L55" s="154">
        <v>73</v>
      </c>
      <c r="M55" s="154">
        <v>36</v>
      </c>
      <c r="N55" s="154">
        <v>8</v>
      </c>
      <c r="O55" s="154">
        <v>6</v>
      </c>
      <c r="P55" s="154">
        <v>214</v>
      </c>
      <c r="Q55" s="154">
        <v>2</v>
      </c>
      <c r="R55" s="154">
        <v>18</v>
      </c>
      <c r="S55" s="154">
        <v>3</v>
      </c>
      <c r="T55" s="154">
        <v>17</v>
      </c>
      <c r="U55" s="154">
        <v>1</v>
      </c>
      <c r="V55" s="154">
        <v>4</v>
      </c>
      <c r="W55" s="154">
        <v>16</v>
      </c>
      <c r="X55" s="154">
        <v>7</v>
      </c>
      <c r="Y55" s="154">
        <v>395</v>
      </c>
      <c r="Z55" s="154">
        <v>135</v>
      </c>
      <c r="AA55" s="154">
        <v>264</v>
      </c>
      <c r="AB55" s="154">
        <v>45</v>
      </c>
      <c r="AC55" s="154">
        <v>23</v>
      </c>
      <c r="AD55" s="154">
        <v>862</v>
      </c>
      <c r="AF55" s="53"/>
      <c r="AG55" s="53"/>
      <c r="AI55" s="53">
        <f t="shared" si="2"/>
        <v>1</v>
      </c>
      <c r="AJ55" s="53">
        <f t="shared" si="3"/>
        <v>862</v>
      </c>
    </row>
    <row r="56" spans="2:36" hidden="1" x14ac:dyDescent="0.25">
      <c r="B56" s="93" t="s">
        <v>182</v>
      </c>
      <c r="C56" s="148" t="s">
        <v>39</v>
      </c>
      <c r="D56" s="146">
        <v>2013</v>
      </c>
      <c r="E56" s="153">
        <v>0</v>
      </c>
      <c r="F56" s="153">
        <v>124</v>
      </c>
      <c r="G56" s="153">
        <v>1266</v>
      </c>
      <c r="H56" s="153">
        <v>37</v>
      </c>
      <c r="I56" s="153">
        <v>24</v>
      </c>
      <c r="J56" s="153">
        <v>72</v>
      </c>
      <c r="K56" s="153">
        <v>103</v>
      </c>
      <c r="L56" s="153">
        <v>148</v>
      </c>
      <c r="M56" s="153">
        <v>30</v>
      </c>
      <c r="N56" s="153">
        <v>17</v>
      </c>
      <c r="O56" s="153">
        <v>13</v>
      </c>
      <c r="P56" s="153">
        <v>388</v>
      </c>
      <c r="Q56" s="153">
        <v>21</v>
      </c>
      <c r="R56" s="153">
        <v>52</v>
      </c>
      <c r="S56" s="153">
        <v>12</v>
      </c>
      <c r="T56" s="153">
        <v>50</v>
      </c>
      <c r="U56" s="153">
        <v>7</v>
      </c>
      <c r="V56" s="153">
        <v>21</v>
      </c>
      <c r="W56" s="153">
        <v>34</v>
      </c>
      <c r="X56" s="153">
        <v>8</v>
      </c>
      <c r="Y56" s="153">
        <v>1427</v>
      </c>
      <c r="Z56" s="153">
        <v>347</v>
      </c>
      <c r="AA56" s="153">
        <v>448</v>
      </c>
      <c r="AB56" s="153">
        <v>163</v>
      </c>
      <c r="AC56" s="153">
        <v>42</v>
      </c>
      <c r="AD56" s="153">
        <v>2436</v>
      </c>
      <c r="AF56" s="53"/>
      <c r="AG56" s="53"/>
      <c r="AI56" s="53">
        <f t="shared" si="2"/>
        <v>0</v>
      </c>
      <c r="AJ56" s="53">
        <f t="shared" si="3"/>
        <v>2436</v>
      </c>
    </row>
    <row r="57" spans="2:36" hidden="1" x14ac:dyDescent="0.25">
      <c r="B57" s="92" t="s">
        <v>183</v>
      </c>
      <c r="C57" s="149" t="s">
        <v>39</v>
      </c>
      <c r="D57" s="146">
        <v>2013</v>
      </c>
      <c r="E57" s="153">
        <v>23</v>
      </c>
      <c r="F57" s="153">
        <v>2457</v>
      </c>
      <c r="G57" s="153">
        <v>13755</v>
      </c>
      <c r="H57" s="153">
        <v>511</v>
      </c>
      <c r="I57" s="153">
        <v>334</v>
      </c>
      <c r="J57" s="153">
        <v>466</v>
      </c>
      <c r="K57" s="153">
        <v>1800</v>
      </c>
      <c r="L57" s="153">
        <v>2147</v>
      </c>
      <c r="M57" s="153">
        <v>921</v>
      </c>
      <c r="N57" s="153">
        <v>291</v>
      </c>
      <c r="O57" s="153">
        <v>116</v>
      </c>
      <c r="P57" s="153">
        <v>4748</v>
      </c>
      <c r="Q57" s="153">
        <v>207</v>
      </c>
      <c r="R57" s="153">
        <v>433</v>
      </c>
      <c r="S57" s="153">
        <v>65</v>
      </c>
      <c r="T57" s="153">
        <v>334</v>
      </c>
      <c r="U57" s="153">
        <v>38</v>
      </c>
      <c r="V57" s="153">
        <v>134</v>
      </c>
      <c r="W57" s="153">
        <v>301</v>
      </c>
      <c r="X57" s="153">
        <v>79</v>
      </c>
      <c r="Y57" s="153">
        <v>16746</v>
      </c>
      <c r="Z57" s="153">
        <v>4747</v>
      </c>
      <c r="AA57" s="153">
        <v>6076</v>
      </c>
      <c r="AB57" s="153">
        <v>1211</v>
      </c>
      <c r="AC57" s="153">
        <v>380</v>
      </c>
      <c r="AD57" s="153">
        <v>29634</v>
      </c>
      <c r="AF57" s="53"/>
      <c r="AG57" s="53"/>
      <c r="AI57" s="53">
        <f t="shared" si="2"/>
        <v>23</v>
      </c>
      <c r="AJ57" s="53">
        <f t="shared" si="3"/>
        <v>29634</v>
      </c>
    </row>
    <row r="58" spans="2:36" hidden="1" x14ac:dyDescent="0.25">
      <c r="B58" s="92" t="s">
        <v>184</v>
      </c>
      <c r="C58" s="149" t="s">
        <v>39</v>
      </c>
      <c r="D58" s="146">
        <v>2013</v>
      </c>
      <c r="E58" s="153">
        <v>82</v>
      </c>
      <c r="F58" s="153">
        <v>7241</v>
      </c>
      <c r="G58" s="153">
        <v>31182</v>
      </c>
      <c r="H58" s="153">
        <v>1990</v>
      </c>
      <c r="I58" s="153">
        <v>1022</v>
      </c>
      <c r="J58" s="153">
        <v>1239</v>
      </c>
      <c r="K58" s="153">
        <v>5699</v>
      </c>
      <c r="L58" s="153">
        <v>7171</v>
      </c>
      <c r="M58" s="153">
        <v>2965</v>
      </c>
      <c r="N58" s="153">
        <v>876</v>
      </c>
      <c r="O58" s="153">
        <v>469</v>
      </c>
      <c r="P58" s="153">
        <v>11769</v>
      </c>
      <c r="Q58" s="153">
        <v>640</v>
      </c>
      <c r="R58" s="153">
        <v>1453</v>
      </c>
      <c r="S58" s="153">
        <v>68</v>
      </c>
      <c r="T58" s="153">
        <v>871</v>
      </c>
      <c r="U58" s="153">
        <v>97</v>
      </c>
      <c r="V58" s="153">
        <v>235</v>
      </c>
      <c r="W58" s="153">
        <v>1006</v>
      </c>
      <c r="X58" s="153">
        <v>337</v>
      </c>
      <c r="Y58" s="153">
        <v>40495</v>
      </c>
      <c r="Z58" s="153">
        <v>15131</v>
      </c>
      <c r="AA58" s="153">
        <v>16079</v>
      </c>
      <c r="AB58" s="153">
        <v>3364</v>
      </c>
      <c r="AC58" s="153">
        <v>1343</v>
      </c>
      <c r="AD58" s="153">
        <v>77353</v>
      </c>
      <c r="AF58" s="53"/>
      <c r="AG58" s="53"/>
      <c r="AI58" s="53">
        <f t="shared" si="2"/>
        <v>68</v>
      </c>
      <c r="AJ58" s="53">
        <f t="shared" si="3"/>
        <v>77353</v>
      </c>
    </row>
    <row r="59" spans="2:36" hidden="1" x14ac:dyDescent="0.25">
      <c r="B59" s="89" t="s">
        <v>185</v>
      </c>
      <c r="C59" s="150" t="s">
        <v>39</v>
      </c>
      <c r="D59" s="146">
        <v>2013</v>
      </c>
      <c r="E59" s="154">
        <v>16</v>
      </c>
      <c r="F59" s="154">
        <v>997</v>
      </c>
      <c r="G59" s="154">
        <v>3751</v>
      </c>
      <c r="H59" s="154">
        <v>401</v>
      </c>
      <c r="I59" s="154">
        <v>175</v>
      </c>
      <c r="J59" s="154">
        <v>227</v>
      </c>
      <c r="K59" s="154">
        <v>815</v>
      </c>
      <c r="L59" s="154">
        <v>1145</v>
      </c>
      <c r="M59" s="154">
        <v>553</v>
      </c>
      <c r="N59" s="154">
        <v>145</v>
      </c>
      <c r="O59" s="154">
        <v>108</v>
      </c>
      <c r="P59" s="154">
        <v>1899</v>
      </c>
      <c r="Q59" s="154">
        <v>126</v>
      </c>
      <c r="R59" s="154">
        <v>330</v>
      </c>
      <c r="S59" s="154">
        <v>24</v>
      </c>
      <c r="T59" s="154">
        <v>196</v>
      </c>
      <c r="U59" s="154">
        <v>20</v>
      </c>
      <c r="V59" s="154">
        <v>44</v>
      </c>
      <c r="W59" s="154">
        <v>256</v>
      </c>
      <c r="X59" s="154">
        <v>104</v>
      </c>
      <c r="Y59" s="154">
        <v>5165</v>
      </c>
      <c r="Z59" s="154">
        <v>2362</v>
      </c>
      <c r="AA59" s="154">
        <v>2705</v>
      </c>
      <c r="AB59" s="154">
        <v>740</v>
      </c>
      <c r="AC59" s="154">
        <v>360</v>
      </c>
      <c r="AD59" s="154">
        <v>11484</v>
      </c>
      <c r="AF59" s="53"/>
      <c r="AG59" s="53"/>
      <c r="AI59" s="53">
        <f t="shared" si="2"/>
        <v>16</v>
      </c>
      <c r="AJ59" s="53">
        <f t="shared" si="3"/>
        <v>11484</v>
      </c>
    </row>
    <row r="60" spans="2:36" hidden="1" x14ac:dyDescent="0.25"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F60" s="53"/>
      <c r="AG60" s="53"/>
      <c r="AI60" s="53">
        <f t="shared" si="2"/>
        <v>0</v>
      </c>
      <c r="AJ60" s="53">
        <f t="shared" si="3"/>
        <v>0</v>
      </c>
    </row>
    <row r="61" spans="2:36" hidden="1" x14ac:dyDescent="0.25">
      <c r="B61" s="97" t="s">
        <v>98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F61" s="53"/>
      <c r="AG61" s="53"/>
      <c r="AI61" s="53">
        <f t="shared" si="2"/>
        <v>0</v>
      </c>
      <c r="AJ61" s="53">
        <f t="shared" si="3"/>
        <v>0</v>
      </c>
    </row>
    <row r="62" spans="2:36" hidden="1" x14ac:dyDescent="0.25">
      <c r="B62" s="93" t="s">
        <v>208</v>
      </c>
      <c r="C62" s="158" t="s">
        <v>39</v>
      </c>
      <c r="D62" s="158">
        <v>2013</v>
      </c>
      <c r="E62" s="155"/>
      <c r="F62" s="155">
        <v>45</v>
      </c>
      <c r="G62" s="155">
        <v>553</v>
      </c>
      <c r="H62" s="155">
        <v>42</v>
      </c>
      <c r="I62" s="155">
        <v>3</v>
      </c>
      <c r="J62" s="155">
        <v>1</v>
      </c>
      <c r="K62" s="155">
        <v>19</v>
      </c>
      <c r="L62" s="155">
        <v>72</v>
      </c>
      <c r="M62" s="155">
        <v>15</v>
      </c>
      <c r="N62" s="155">
        <v>17</v>
      </c>
      <c r="O62" s="155">
        <v>2</v>
      </c>
      <c r="P62" s="155">
        <v>228</v>
      </c>
      <c r="Q62" s="155">
        <v>38</v>
      </c>
      <c r="R62" s="155">
        <v>7</v>
      </c>
      <c r="S62" s="155">
        <v>2</v>
      </c>
      <c r="T62" s="155">
        <v>17</v>
      </c>
      <c r="U62" s="155">
        <v>4</v>
      </c>
      <c r="V62" s="155"/>
      <c r="W62" s="155">
        <v>16</v>
      </c>
      <c r="X62" s="155">
        <v>11</v>
      </c>
      <c r="Y62" s="155">
        <v>640</v>
      </c>
      <c r="Z62" s="155">
        <v>95</v>
      </c>
      <c r="AA62" s="155">
        <v>262</v>
      </c>
      <c r="AB62" s="155">
        <v>68</v>
      </c>
      <c r="AC62" s="155">
        <v>27</v>
      </c>
      <c r="AD62" s="155">
        <v>1389</v>
      </c>
      <c r="AF62" s="53"/>
      <c r="AG62" s="53"/>
      <c r="AI62" s="53">
        <f t="shared" si="2"/>
        <v>1</v>
      </c>
      <c r="AJ62" s="53">
        <f t="shared" si="3"/>
        <v>1389</v>
      </c>
    </row>
    <row r="63" spans="2:36" hidden="1" x14ac:dyDescent="0.25">
      <c r="B63" s="94" t="s">
        <v>209</v>
      </c>
      <c r="C63" s="159" t="s">
        <v>39</v>
      </c>
      <c r="D63" s="159">
        <v>2013</v>
      </c>
      <c r="E63" s="156">
        <v>27</v>
      </c>
      <c r="F63" s="156">
        <v>5934</v>
      </c>
      <c r="G63" s="156">
        <v>17316</v>
      </c>
      <c r="H63" s="156">
        <v>1301</v>
      </c>
      <c r="I63" s="156">
        <v>544</v>
      </c>
      <c r="J63" s="156">
        <v>999</v>
      </c>
      <c r="K63" s="156">
        <v>4117</v>
      </c>
      <c r="L63" s="156">
        <v>5555</v>
      </c>
      <c r="M63" s="156">
        <v>2121</v>
      </c>
      <c r="N63" s="156">
        <v>707</v>
      </c>
      <c r="O63" s="156">
        <v>363</v>
      </c>
      <c r="P63" s="156">
        <v>3565</v>
      </c>
      <c r="Q63" s="156">
        <v>587</v>
      </c>
      <c r="R63" s="156">
        <v>864</v>
      </c>
      <c r="S63" s="156">
        <v>40</v>
      </c>
      <c r="T63" s="156">
        <v>402</v>
      </c>
      <c r="U63" s="156">
        <v>65</v>
      </c>
      <c r="V63" s="156">
        <v>56</v>
      </c>
      <c r="W63" s="156">
        <v>401</v>
      </c>
      <c r="X63" s="156">
        <v>128</v>
      </c>
      <c r="Y63" s="156">
        <v>24578</v>
      </c>
      <c r="Z63" s="156">
        <v>11215</v>
      </c>
      <c r="AA63" s="156">
        <v>6756</v>
      </c>
      <c r="AB63" s="156">
        <v>2014</v>
      </c>
      <c r="AC63" s="156">
        <v>529</v>
      </c>
      <c r="AD63" s="156">
        <v>45726</v>
      </c>
      <c r="AF63" s="53"/>
      <c r="AG63" s="53"/>
      <c r="AI63" s="53">
        <f t="shared" si="2"/>
        <v>27</v>
      </c>
      <c r="AJ63" s="53">
        <f t="shared" si="3"/>
        <v>45726</v>
      </c>
    </row>
    <row r="64" spans="2:36" hidden="1" x14ac:dyDescent="0.25">
      <c r="B64" s="94" t="s">
        <v>210</v>
      </c>
      <c r="C64" s="159" t="s">
        <v>39</v>
      </c>
      <c r="D64" s="159">
        <v>2013</v>
      </c>
      <c r="E64" s="156">
        <v>3</v>
      </c>
      <c r="F64" s="156">
        <v>112</v>
      </c>
      <c r="G64" s="156">
        <v>577</v>
      </c>
      <c r="H64" s="156">
        <v>42</v>
      </c>
      <c r="I64" s="156">
        <v>50</v>
      </c>
      <c r="J64" s="156">
        <v>26</v>
      </c>
      <c r="K64" s="156">
        <v>131</v>
      </c>
      <c r="L64" s="156">
        <v>77</v>
      </c>
      <c r="M64" s="156">
        <v>72</v>
      </c>
      <c r="N64" s="156">
        <v>37</v>
      </c>
      <c r="O64" s="156">
        <v>26</v>
      </c>
      <c r="P64" s="156">
        <v>494</v>
      </c>
      <c r="Q64" s="156">
        <v>15</v>
      </c>
      <c r="R64" s="156">
        <v>55</v>
      </c>
      <c r="S64" s="156">
        <v>3</v>
      </c>
      <c r="T64" s="156">
        <v>47</v>
      </c>
      <c r="U64" s="156">
        <v>8</v>
      </c>
      <c r="V64" s="156">
        <v>16</v>
      </c>
      <c r="W64" s="156">
        <v>72</v>
      </c>
      <c r="X64" s="156">
        <v>45</v>
      </c>
      <c r="Y64" s="156">
        <v>734</v>
      </c>
      <c r="Z64" s="156">
        <v>284</v>
      </c>
      <c r="AA64" s="156">
        <v>629</v>
      </c>
      <c r="AB64" s="156">
        <v>144</v>
      </c>
      <c r="AC64" s="156">
        <v>117</v>
      </c>
      <c r="AD64" s="156">
        <v>1947</v>
      </c>
      <c r="AF64" s="53"/>
      <c r="AG64" s="53"/>
      <c r="AI64" s="53">
        <f t="shared" si="2"/>
        <v>3</v>
      </c>
      <c r="AJ64" s="53">
        <f t="shared" si="3"/>
        <v>1947</v>
      </c>
    </row>
    <row r="65" spans="2:36" hidden="1" x14ac:dyDescent="0.25">
      <c r="B65" s="94" t="s">
        <v>211</v>
      </c>
      <c r="C65" s="159" t="s">
        <v>39</v>
      </c>
      <c r="D65" s="159">
        <v>2013</v>
      </c>
      <c r="E65" s="156">
        <v>7</v>
      </c>
      <c r="F65" s="156">
        <v>212</v>
      </c>
      <c r="G65" s="156">
        <v>712</v>
      </c>
      <c r="H65" s="156">
        <v>86</v>
      </c>
      <c r="I65" s="156">
        <v>46</v>
      </c>
      <c r="J65" s="156">
        <v>57</v>
      </c>
      <c r="K65" s="156">
        <v>223</v>
      </c>
      <c r="L65" s="156">
        <v>551</v>
      </c>
      <c r="M65" s="156">
        <v>107</v>
      </c>
      <c r="N65" s="156">
        <v>35</v>
      </c>
      <c r="O65" s="156">
        <v>13</v>
      </c>
      <c r="P65" s="156">
        <v>631</v>
      </c>
      <c r="Q65" s="156">
        <v>54</v>
      </c>
      <c r="R65" s="156">
        <v>110</v>
      </c>
      <c r="S65" s="156">
        <v>7</v>
      </c>
      <c r="T65" s="156">
        <v>56</v>
      </c>
      <c r="U65" s="156">
        <v>12</v>
      </c>
      <c r="V65" s="156">
        <v>21</v>
      </c>
      <c r="W65" s="156">
        <v>79</v>
      </c>
      <c r="X65" s="156">
        <v>21</v>
      </c>
      <c r="Y65" s="156">
        <v>1017</v>
      </c>
      <c r="Z65" s="156">
        <v>877</v>
      </c>
      <c r="AA65" s="156">
        <v>786</v>
      </c>
      <c r="AB65" s="156">
        <v>260</v>
      </c>
      <c r="AC65" s="156">
        <v>100</v>
      </c>
      <c r="AD65" s="156">
        <v>3271</v>
      </c>
      <c r="AF65" s="53"/>
      <c r="AG65" s="53"/>
      <c r="AI65" s="53">
        <f t="shared" si="2"/>
        <v>7</v>
      </c>
      <c r="AJ65" s="53">
        <f t="shared" si="3"/>
        <v>3271</v>
      </c>
    </row>
    <row r="66" spans="2:36" ht="25.5" hidden="1" x14ac:dyDescent="0.25">
      <c r="B66" s="94" t="s">
        <v>212</v>
      </c>
      <c r="C66" s="159" t="s">
        <v>39</v>
      </c>
      <c r="D66" s="159">
        <v>2013</v>
      </c>
      <c r="E66" s="156">
        <v>1</v>
      </c>
      <c r="F66" s="156">
        <v>566</v>
      </c>
      <c r="G66" s="156">
        <v>5571</v>
      </c>
      <c r="H66" s="156">
        <v>249</v>
      </c>
      <c r="I66" s="156">
        <v>194</v>
      </c>
      <c r="J66" s="156">
        <v>80</v>
      </c>
      <c r="K66" s="156">
        <v>818</v>
      </c>
      <c r="L66" s="156">
        <v>773</v>
      </c>
      <c r="M66" s="156">
        <v>280</v>
      </c>
      <c r="N66" s="156">
        <v>88</v>
      </c>
      <c r="O66" s="156">
        <v>53</v>
      </c>
      <c r="P66" s="156">
        <v>861</v>
      </c>
      <c r="Q66" s="156">
        <v>26</v>
      </c>
      <c r="R66" s="156">
        <v>129</v>
      </c>
      <c r="S66" s="156">
        <v>1</v>
      </c>
      <c r="T66" s="156">
        <v>57</v>
      </c>
      <c r="U66" s="156">
        <v>6</v>
      </c>
      <c r="V66" s="156">
        <v>18</v>
      </c>
      <c r="W66" s="156">
        <v>87</v>
      </c>
      <c r="X66" s="156">
        <v>25</v>
      </c>
      <c r="Y66" s="156">
        <v>6387</v>
      </c>
      <c r="Z66" s="156">
        <v>1865</v>
      </c>
      <c r="AA66" s="156">
        <v>1282</v>
      </c>
      <c r="AB66" s="156">
        <v>237</v>
      </c>
      <c r="AC66" s="156">
        <v>112</v>
      </c>
      <c r="AD66" s="156">
        <v>9928</v>
      </c>
      <c r="AF66" s="53"/>
      <c r="AG66" s="53"/>
      <c r="AI66" s="53">
        <f t="shared" si="2"/>
        <v>1</v>
      </c>
      <c r="AJ66" s="53">
        <f t="shared" si="3"/>
        <v>9928</v>
      </c>
    </row>
    <row r="67" spans="2:36" hidden="1" x14ac:dyDescent="0.25">
      <c r="B67" s="94" t="s">
        <v>213</v>
      </c>
      <c r="C67" s="159" t="s">
        <v>39</v>
      </c>
      <c r="D67" s="159">
        <v>2013</v>
      </c>
      <c r="E67" s="156">
        <v>1</v>
      </c>
      <c r="F67" s="156">
        <v>10</v>
      </c>
      <c r="G67" s="156">
        <v>257</v>
      </c>
      <c r="H67" s="156">
        <v>7</v>
      </c>
      <c r="I67" s="156">
        <v>2</v>
      </c>
      <c r="J67" s="156">
        <v>3</v>
      </c>
      <c r="K67" s="156">
        <v>37</v>
      </c>
      <c r="L67" s="156">
        <v>43</v>
      </c>
      <c r="M67" s="156">
        <v>42</v>
      </c>
      <c r="N67" s="156">
        <v>1</v>
      </c>
      <c r="O67" s="156">
        <v>3</v>
      </c>
      <c r="P67" s="156">
        <v>76</v>
      </c>
      <c r="Q67" s="156"/>
      <c r="R67" s="156">
        <v>15</v>
      </c>
      <c r="S67" s="156"/>
      <c r="T67" s="156">
        <v>5</v>
      </c>
      <c r="U67" s="156"/>
      <c r="V67" s="156">
        <v>11</v>
      </c>
      <c r="W67" s="156">
        <v>14</v>
      </c>
      <c r="X67" s="156">
        <v>20</v>
      </c>
      <c r="Y67" s="156">
        <v>275</v>
      </c>
      <c r="Z67" s="156">
        <v>85</v>
      </c>
      <c r="AA67" s="156">
        <v>122</v>
      </c>
      <c r="AB67" s="156">
        <v>31</v>
      </c>
      <c r="AC67" s="156">
        <v>34</v>
      </c>
      <c r="AD67" s="156">
        <v>548</v>
      </c>
      <c r="AF67" s="53"/>
      <c r="AG67" s="53"/>
      <c r="AI67" s="53">
        <f t="shared" si="2"/>
        <v>1</v>
      </c>
      <c r="AJ67" s="53">
        <f t="shared" si="3"/>
        <v>548</v>
      </c>
    </row>
    <row r="68" spans="2:36" hidden="1" x14ac:dyDescent="0.25">
      <c r="B68" s="94" t="s">
        <v>214</v>
      </c>
      <c r="C68" s="159" t="s">
        <v>39</v>
      </c>
      <c r="D68" s="159">
        <v>2013</v>
      </c>
      <c r="E68" s="156">
        <v>15</v>
      </c>
      <c r="F68" s="156">
        <v>335</v>
      </c>
      <c r="G68" s="156">
        <v>1333</v>
      </c>
      <c r="H68" s="156">
        <v>396</v>
      </c>
      <c r="I68" s="156">
        <v>84</v>
      </c>
      <c r="J68" s="156">
        <v>62</v>
      </c>
      <c r="K68" s="156">
        <v>202</v>
      </c>
      <c r="L68" s="156">
        <v>296</v>
      </c>
      <c r="M68" s="156">
        <v>199</v>
      </c>
      <c r="N68" s="156">
        <v>46</v>
      </c>
      <c r="O68" s="156">
        <v>27</v>
      </c>
      <c r="P68" s="156">
        <v>1932</v>
      </c>
      <c r="Q68" s="156">
        <v>37</v>
      </c>
      <c r="R68" s="156">
        <v>251</v>
      </c>
      <c r="S68" s="156">
        <v>2</v>
      </c>
      <c r="T68" s="156">
        <v>94</v>
      </c>
      <c r="U68" s="156">
        <v>2</v>
      </c>
      <c r="V68" s="156">
        <v>43</v>
      </c>
      <c r="W68" s="156">
        <v>132</v>
      </c>
      <c r="X68" s="156">
        <v>85</v>
      </c>
      <c r="Y68" s="156">
        <v>2079</v>
      </c>
      <c r="Z68" s="156">
        <v>644</v>
      </c>
      <c r="AA68" s="156">
        <v>2204</v>
      </c>
      <c r="AB68" s="156">
        <v>429</v>
      </c>
      <c r="AC68" s="156">
        <v>217</v>
      </c>
      <c r="AD68" s="156">
        <v>5647</v>
      </c>
      <c r="AF68" s="53"/>
      <c r="AG68" s="53"/>
      <c r="AI68" s="53">
        <f t="shared" si="2"/>
        <v>2</v>
      </c>
      <c r="AJ68" s="53">
        <f t="shared" si="3"/>
        <v>5647</v>
      </c>
    </row>
    <row r="69" spans="2:36" hidden="1" x14ac:dyDescent="0.25">
      <c r="B69" s="94" t="s">
        <v>215</v>
      </c>
      <c r="C69" s="159" t="s">
        <v>39</v>
      </c>
      <c r="D69" s="159">
        <v>2013</v>
      </c>
      <c r="E69" s="156">
        <v>15</v>
      </c>
      <c r="F69" s="156">
        <v>769</v>
      </c>
      <c r="G69" s="156">
        <v>5564</v>
      </c>
      <c r="H69" s="156">
        <v>171</v>
      </c>
      <c r="I69" s="156">
        <v>268</v>
      </c>
      <c r="J69" s="156">
        <v>249</v>
      </c>
      <c r="K69" s="156">
        <v>832</v>
      </c>
      <c r="L69" s="156">
        <v>869</v>
      </c>
      <c r="M69" s="156">
        <v>565</v>
      </c>
      <c r="N69" s="156">
        <v>145</v>
      </c>
      <c r="O69" s="156">
        <v>55</v>
      </c>
      <c r="P69" s="156">
        <v>1638</v>
      </c>
      <c r="Q69" s="156">
        <v>51</v>
      </c>
      <c r="R69" s="156">
        <v>184</v>
      </c>
      <c r="S69" s="156">
        <v>6</v>
      </c>
      <c r="T69" s="156">
        <v>171</v>
      </c>
      <c r="U69" s="156">
        <v>13</v>
      </c>
      <c r="V69" s="156">
        <v>40</v>
      </c>
      <c r="W69" s="156">
        <v>186</v>
      </c>
      <c r="X69" s="156">
        <v>48</v>
      </c>
      <c r="Y69" s="156">
        <v>6519</v>
      </c>
      <c r="Z69" s="156">
        <v>2218</v>
      </c>
      <c r="AA69" s="156">
        <v>2403</v>
      </c>
      <c r="AB69" s="156">
        <v>465</v>
      </c>
      <c r="AC69" s="156">
        <v>234</v>
      </c>
      <c r="AD69" s="156">
        <v>11946</v>
      </c>
      <c r="AF69" s="53"/>
      <c r="AG69" s="53"/>
      <c r="AI69" s="53">
        <f t="shared" si="2"/>
        <v>6</v>
      </c>
      <c r="AJ69" s="53">
        <f t="shared" si="3"/>
        <v>11946</v>
      </c>
    </row>
    <row r="70" spans="2:36" hidden="1" x14ac:dyDescent="0.25">
      <c r="B70" s="94" t="s">
        <v>216</v>
      </c>
      <c r="C70" s="159" t="s">
        <v>39</v>
      </c>
      <c r="D70" s="159">
        <v>2013</v>
      </c>
      <c r="E70" s="156">
        <v>17</v>
      </c>
      <c r="F70" s="156">
        <v>978</v>
      </c>
      <c r="G70" s="156">
        <v>7275</v>
      </c>
      <c r="H70" s="156">
        <v>217</v>
      </c>
      <c r="I70" s="156">
        <v>148</v>
      </c>
      <c r="J70" s="156">
        <v>151</v>
      </c>
      <c r="K70" s="156">
        <v>701</v>
      </c>
      <c r="L70" s="156">
        <v>916</v>
      </c>
      <c r="M70" s="156">
        <v>379</v>
      </c>
      <c r="N70" s="156">
        <v>75</v>
      </c>
      <c r="O70" s="156">
        <v>58</v>
      </c>
      <c r="P70" s="156">
        <v>3571</v>
      </c>
      <c r="Q70" s="156">
        <v>62</v>
      </c>
      <c r="R70" s="156">
        <v>269</v>
      </c>
      <c r="S70" s="156">
        <v>8</v>
      </c>
      <c r="T70" s="156">
        <v>155</v>
      </c>
      <c r="U70" s="156">
        <v>8</v>
      </c>
      <c r="V70" s="156">
        <v>55</v>
      </c>
      <c r="W70" s="156">
        <v>123</v>
      </c>
      <c r="X70" s="156">
        <v>51</v>
      </c>
      <c r="Y70" s="156">
        <v>8487</v>
      </c>
      <c r="Z70" s="156">
        <v>1916</v>
      </c>
      <c r="AA70" s="156">
        <v>4083</v>
      </c>
      <c r="AB70" s="156">
        <v>557</v>
      </c>
      <c r="AC70" s="156">
        <v>174</v>
      </c>
      <c r="AD70" s="156">
        <v>15274</v>
      </c>
      <c r="AF70" s="53"/>
      <c r="AG70" s="53"/>
      <c r="AI70" s="53">
        <f t="shared" si="2"/>
        <v>8</v>
      </c>
      <c r="AJ70" s="53">
        <f t="shared" si="3"/>
        <v>15274</v>
      </c>
    </row>
    <row r="71" spans="2:36" hidden="1" x14ac:dyDescent="0.25">
      <c r="B71" s="94" t="s">
        <v>217</v>
      </c>
      <c r="C71" s="159" t="s">
        <v>39</v>
      </c>
      <c r="D71" s="159">
        <v>2013</v>
      </c>
      <c r="E71" s="156"/>
      <c r="F71" s="156">
        <v>21</v>
      </c>
      <c r="G71" s="156">
        <v>107</v>
      </c>
      <c r="H71" s="156">
        <v>9</v>
      </c>
      <c r="I71" s="156">
        <v>7</v>
      </c>
      <c r="J71" s="156">
        <v>4</v>
      </c>
      <c r="K71" s="156">
        <v>21</v>
      </c>
      <c r="L71" s="156">
        <v>6</v>
      </c>
      <c r="M71" s="156">
        <v>7</v>
      </c>
      <c r="N71" s="156">
        <v>1</v>
      </c>
      <c r="O71" s="156"/>
      <c r="P71" s="156">
        <v>97</v>
      </c>
      <c r="Q71" s="156">
        <v>4</v>
      </c>
      <c r="R71" s="156">
        <v>15</v>
      </c>
      <c r="S71" s="156">
        <v>2</v>
      </c>
      <c r="T71" s="156">
        <v>10</v>
      </c>
      <c r="U71" s="156"/>
      <c r="V71" s="156">
        <v>8</v>
      </c>
      <c r="W71" s="156">
        <v>11</v>
      </c>
      <c r="X71" s="156">
        <v>2</v>
      </c>
      <c r="Y71" s="156">
        <v>137</v>
      </c>
      <c r="Z71" s="156">
        <v>38</v>
      </c>
      <c r="AA71" s="156">
        <v>105</v>
      </c>
      <c r="AB71" s="156">
        <v>39</v>
      </c>
      <c r="AC71" s="156">
        <v>13</v>
      </c>
      <c r="AD71" s="156">
        <v>332</v>
      </c>
      <c r="AF71" s="53"/>
      <c r="AG71" s="53"/>
      <c r="AI71" s="53">
        <f t="shared" si="2"/>
        <v>1</v>
      </c>
      <c r="AJ71" s="53">
        <f t="shared" si="3"/>
        <v>332</v>
      </c>
    </row>
    <row r="72" spans="2:36" hidden="1" x14ac:dyDescent="0.25">
      <c r="B72" s="94" t="s">
        <v>218</v>
      </c>
      <c r="C72" s="159" t="s">
        <v>39</v>
      </c>
      <c r="D72" s="159">
        <v>2013</v>
      </c>
      <c r="E72" s="156">
        <v>1</v>
      </c>
      <c r="F72" s="156">
        <v>189</v>
      </c>
      <c r="G72" s="156">
        <v>1284</v>
      </c>
      <c r="H72" s="156">
        <v>32</v>
      </c>
      <c r="I72" s="156">
        <v>24</v>
      </c>
      <c r="J72" s="156">
        <v>70</v>
      </c>
      <c r="K72" s="156">
        <v>217</v>
      </c>
      <c r="L72" s="156">
        <v>63</v>
      </c>
      <c r="M72" s="156">
        <v>18</v>
      </c>
      <c r="N72" s="156">
        <v>18</v>
      </c>
      <c r="O72" s="156">
        <v>6</v>
      </c>
      <c r="P72" s="156">
        <v>915</v>
      </c>
      <c r="Q72" s="156">
        <v>2</v>
      </c>
      <c r="R72" s="156">
        <v>55</v>
      </c>
      <c r="S72" s="156">
        <v>52</v>
      </c>
      <c r="T72" s="156">
        <v>185</v>
      </c>
      <c r="U72" s="156">
        <v>7</v>
      </c>
      <c r="V72" s="156">
        <v>47</v>
      </c>
      <c r="W72" s="156">
        <v>148</v>
      </c>
      <c r="X72" s="156">
        <v>4</v>
      </c>
      <c r="Y72" s="156">
        <v>1506</v>
      </c>
      <c r="Z72" s="156">
        <v>374</v>
      </c>
      <c r="AA72" s="156">
        <v>957</v>
      </c>
      <c r="AB72" s="156">
        <v>348</v>
      </c>
      <c r="AC72" s="156">
        <v>152</v>
      </c>
      <c r="AD72" s="156">
        <v>3337</v>
      </c>
      <c r="AF72" s="53"/>
      <c r="AG72" s="53"/>
      <c r="AI72" s="53">
        <f t="shared" si="2"/>
        <v>1</v>
      </c>
      <c r="AJ72" s="53">
        <f t="shared" si="3"/>
        <v>3337</v>
      </c>
    </row>
    <row r="73" spans="2:36" hidden="1" x14ac:dyDescent="0.25">
      <c r="B73" s="95" t="s">
        <v>219</v>
      </c>
      <c r="C73" s="160" t="s">
        <v>39</v>
      </c>
      <c r="D73" s="160">
        <v>2013</v>
      </c>
      <c r="E73" s="157">
        <v>10</v>
      </c>
      <c r="F73" s="157">
        <v>235</v>
      </c>
      <c r="G73" s="157">
        <v>871</v>
      </c>
      <c r="H73" s="157">
        <v>62</v>
      </c>
      <c r="I73" s="157">
        <v>67</v>
      </c>
      <c r="J73" s="157">
        <v>48</v>
      </c>
      <c r="K73" s="157">
        <v>213</v>
      </c>
      <c r="L73" s="157">
        <v>238</v>
      </c>
      <c r="M73" s="157">
        <v>150</v>
      </c>
      <c r="N73" s="157">
        <v>40</v>
      </c>
      <c r="O73" s="157">
        <v>20</v>
      </c>
      <c r="P73" s="157">
        <v>1107</v>
      </c>
      <c r="Q73" s="157">
        <v>42</v>
      </c>
      <c r="R73" s="157">
        <v>75</v>
      </c>
      <c r="S73" s="157">
        <v>3</v>
      </c>
      <c r="T73" s="157">
        <v>39</v>
      </c>
      <c r="U73" s="157">
        <v>12</v>
      </c>
      <c r="V73" s="157">
        <v>23</v>
      </c>
      <c r="W73" s="157">
        <v>86</v>
      </c>
      <c r="X73" s="157">
        <v>30</v>
      </c>
      <c r="Y73" s="157">
        <v>1178</v>
      </c>
      <c r="Z73" s="157">
        <v>566</v>
      </c>
      <c r="AA73" s="157">
        <v>1317</v>
      </c>
      <c r="AB73" s="157">
        <v>194</v>
      </c>
      <c r="AC73" s="157">
        <v>116</v>
      </c>
      <c r="AD73" s="157">
        <v>3380</v>
      </c>
      <c r="AF73" s="53"/>
      <c r="AG73" s="53"/>
      <c r="AI73" s="53">
        <f t="shared" si="2"/>
        <v>3</v>
      </c>
      <c r="AJ73" s="53">
        <f t="shared" si="3"/>
        <v>3380</v>
      </c>
    </row>
    <row r="74" spans="2:36" hidden="1" x14ac:dyDescent="0.25">
      <c r="B74" s="93" t="s">
        <v>220</v>
      </c>
      <c r="C74" s="158" t="s">
        <v>39</v>
      </c>
      <c r="D74" s="158">
        <v>2013</v>
      </c>
      <c r="E74" s="155"/>
      <c r="F74" s="155">
        <v>6</v>
      </c>
      <c r="G74" s="155">
        <v>81</v>
      </c>
      <c r="H74" s="155">
        <v>3</v>
      </c>
      <c r="I74" s="155"/>
      <c r="J74" s="155">
        <v>1</v>
      </c>
      <c r="K74" s="155">
        <v>1</v>
      </c>
      <c r="L74" s="155">
        <v>15</v>
      </c>
      <c r="M74" s="155">
        <v>1</v>
      </c>
      <c r="N74" s="155">
        <v>1</v>
      </c>
      <c r="O74" s="155"/>
      <c r="P74" s="155">
        <v>64</v>
      </c>
      <c r="Q74" s="155">
        <v>12</v>
      </c>
      <c r="R74" s="155">
        <v>3</v>
      </c>
      <c r="S74" s="155">
        <v>1</v>
      </c>
      <c r="T74" s="155"/>
      <c r="U74" s="155"/>
      <c r="V74" s="155"/>
      <c r="W74" s="155"/>
      <c r="X74" s="155">
        <v>2</v>
      </c>
      <c r="Y74" s="155">
        <v>90</v>
      </c>
      <c r="Z74" s="155">
        <v>17</v>
      </c>
      <c r="AA74" s="155">
        <v>66</v>
      </c>
      <c r="AB74" s="155">
        <v>16</v>
      </c>
      <c r="AC74" s="155">
        <v>2</v>
      </c>
      <c r="AD74" s="155">
        <v>194</v>
      </c>
      <c r="AF74" s="53"/>
      <c r="AG74" s="53"/>
      <c r="AI74" s="53">
        <f t="shared" si="2"/>
        <v>1</v>
      </c>
      <c r="AJ74" s="53">
        <f t="shared" si="3"/>
        <v>194</v>
      </c>
    </row>
    <row r="75" spans="2:36" hidden="1" x14ac:dyDescent="0.25">
      <c r="B75" s="94" t="s">
        <v>221</v>
      </c>
      <c r="C75" s="159" t="s">
        <v>39</v>
      </c>
      <c r="D75" s="159">
        <v>2013</v>
      </c>
      <c r="E75" s="156">
        <v>9</v>
      </c>
      <c r="F75" s="156">
        <v>700</v>
      </c>
      <c r="G75" s="156">
        <v>2766</v>
      </c>
      <c r="H75" s="156">
        <v>107</v>
      </c>
      <c r="I75" s="156">
        <v>39</v>
      </c>
      <c r="J75" s="156">
        <v>73</v>
      </c>
      <c r="K75" s="156">
        <v>424</v>
      </c>
      <c r="L75" s="156">
        <v>560</v>
      </c>
      <c r="M75" s="156">
        <v>295</v>
      </c>
      <c r="N75" s="156">
        <v>66</v>
      </c>
      <c r="O75" s="156">
        <v>30</v>
      </c>
      <c r="P75" s="156">
        <v>682</v>
      </c>
      <c r="Q75" s="156">
        <v>36</v>
      </c>
      <c r="R75" s="156">
        <v>78</v>
      </c>
      <c r="S75" s="156">
        <v>2</v>
      </c>
      <c r="T75" s="156">
        <v>36</v>
      </c>
      <c r="U75" s="156">
        <v>7</v>
      </c>
      <c r="V75" s="156">
        <v>4</v>
      </c>
      <c r="W75" s="156">
        <v>47</v>
      </c>
      <c r="X75" s="156">
        <v>13</v>
      </c>
      <c r="Y75" s="156">
        <v>3582</v>
      </c>
      <c r="Z75" s="156">
        <v>1096</v>
      </c>
      <c r="AA75" s="156">
        <v>1073</v>
      </c>
      <c r="AB75" s="156">
        <v>163</v>
      </c>
      <c r="AC75" s="156">
        <v>60</v>
      </c>
      <c r="AD75" s="156">
        <v>6029</v>
      </c>
      <c r="AF75" s="53"/>
      <c r="AG75" s="53"/>
      <c r="AI75" s="53">
        <f t="shared" si="2"/>
        <v>2</v>
      </c>
      <c r="AJ75" s="53">
        <f t="shared" si="3"/>
        <v>6029</v>
      </c>
    </row>
    <row r="76" spans="2:36" hidden="1" x14ac:dyDescent="0.25">
      <c r="B76" s="94" t="s">
        <v>222</v>
      </c>
      <c r="C76" s="159" t="s">
        <v>39</v>
      </c>
      <c r="D76" s="159">
        <v>2013</v>
      </c>
      <c r="E76" s="156"/>
      <c r="F76" s="156">
        <v>13</v>
      </c>
      <c r="G76" s="156">
        <v>77</v>
      </c>
      <c r="H76" s="156">
        <v>3</v>
      </c>
      <c r="I76" s="156">
        <v>2</v>
      </c>
      <c r="J76" s="156">
        <v>2</v>
      </c>
      <c r="K76" s="156">
        <v>11</v>
      </c>
      <c r="L76" s="156">
        <v>6</v>
      </c>
      <c r="M76" s="156">
        <v>7</v>
      </c>
      <c r="N76" s="156">
        <v>4</v>
      </c>
      <c r="O76" s="156">
        <v>3</v>
      </c>
      <c r="P76" s="156">
        <v>85</v>
      </c>
      <c r="Q76" s="156"/>
      <c r="R76" s="156">
        <v>5</v>
      </c>
      <c r="S76" s="156"/>
      <c r="T76" s="156">
        <v>6</v>
      </c>
      <c r="U76" s="156">
        <v>1</v>
      </c>
      <c r="V76" s="156"/>
      <c r="W76" s="156">
        <v>8</v>
      </c>
      <c r="X76" s="156">
        <v>8</v>
      </c>
      <c r="Y76" s="156">
        <v>93</v>
      </c>
      <c r="Z76" s="156">
        <v>21</v>
      </c>
      <c r="AA76" s="156">
        <v>99</v>
      </c>
      <c r="AB76" s="156">
        <v>12</v>
      </c>
      <c r="AC76" s="156">
        <v>16</v>
      </c>
      <c r="AD76" s="156">
        <v>243</v>
      </c>
      <c r="AF76" s="53"/>
      <c r="AG76" s="53"/>
      <c r="AI76" s="53">
        <f t="shared" si="2"/>
        <v>1</v>
      </c>
      <c r="AJ76" s="53">
        <f t="shared" si="3"/>
        <v>243</v>
      </c>
    </row>
    <row r="77" spans="2:36" hidden="1" x14ac:dyDescent="0.25">
      <c r="B77" s="94" t="s">
        <v>223</v>
      </c>
      <c r="C77" s="159" t="s">
        <v>39</v>
      </c>
      <c r="D77" s="159">
        <v>2013</v>
      </c>
      <c r="E77" s="156"/>
      <c r="F77" s="156">
        <v>22</v>
      </c>
      <c r="G77" s="156">
        <v>73</v>
      </c>
      <c r="H77" s="156">
        <v>7</v>
      </c>
      <c r="I77" s="156">
        <v>2</v>
      </c>
      <c r="J77" s="156">
        <v>5</v>
      </c>
      <c r="K77" s="156">
        <v>18</v>
      </c>
      <c r="L77" s="156">
        <v>31</v>
      </c>
      <c r="M77" s="156">
        <v>7</v>
      </c>
      <c r="N77" s="156">
        <v>4</v>
      </c>
      <c r="O77" s="156">
        <v>5</v>
      </c>
      <c r="P77" s="156">
        <v>72</v>
      </c>
      <c r="Q77" s="156">
        <v>1</v>
      </c>
      <c r="R77" s="156">
        <v>9</v>
      </c>
      <c r="S77" s="156">
        <v>1</v>
      </c>
      <c r="T77" s="156">
        <v>8</v>
      </c>
      <c r="U77" s="156">
        <v>1</v>
      </c>
      <c r="V77" s="156">
        <v>5</v>
      </c>
      <c r="W77" s="156">
        <v>10</v>
      </c>
      <c r="X77" s="156">
        <v>1</v>
      </c>
      <c r="Y77" s="156">
        <v>102</v>
      </c>
      <c r="Z77" s="156">
        <v>56</v>
      </c>
      <c r="AA77" s="156">
        <v>88</v>
      </c>
      <c r="AB77" s="156">
        <v>25</v>
      </c>
      <c r="AC77" s="156">
        <v>11</v>
      </c>
      <c r="AD77" s="156">
        <v>282</v>
      </c>
      <c r="AF77" s="53"/>
      <c r="AG77" s="53"/>
      <c r="AI77" s="53">
        <f t="shared" si="2"/>
        <v>1</v>
      </c>
      <c r="AJ77" s="53">
        <f t="shared" si="3"/>
        <v>282</v>
      </c>
    </row>
    <row r="78" spans="2:36" ht="25.5" hidden="1" x14ac:dyDescent="0.25">
      <c r="B78" s="94" t="s">
        <v>224</v>
      </c>
      <c r="C78" s="159" t="s">
        <v>39</v>
      </c>
      <c r="D78" s="159">
        <v>2013</v>
      </c>
      <c r="E78" s="156"/>
      <c r="F78" s="156">
        <v>72</v>
      </c>
      <c r="G78" s="156">
        <v>944</v>
      </c>
      <c r="H78" s="156">
        <v>34</v>
      </c>
      <c r="I78" s="156">
        <v>15</v>
      </c>
      <c r="J78" s="156">
        <v>10</v>
      </c>
      <c r="K78" s="156">
        <v>83</v>
      </c>
      <c r="L78" s="156">
        <v>89</v>
      </c>
      <c r="M78" s="156">
        <v>43</v>
      </c>
      <c r="N78" s="156">
        <v>8</v>
      </c>
      <c r="O78" s="156">
        <v>12</v>
      </c>
      <c r="P78" s="156">
        <v>155</v>
      </c>
      <c r="Q78" s="156">
        <v>3</v>
      </c>
      <c r="R78" s="156">
        <v>16</v>
      </c>
      <c r="S78" s="156"/>
      <c r="T78" s="156">
        <v>9</v>
      </c>
      <c r="U78" s="156">
        <v>3</v>
      </c>
      <c r="V78" s="156">
        <v>3</v>
      </c>
      <c r="W78" s="156">
        <v>14</v>
      </c>
      <c r="X78" s="156">
        <v>5</v>
      </c>
      <c r="Y78" s="156">
        <v>1050</v>
      </c>
      <c r="Z78" s="156">
        <v>197</v>
      </c>
      <c r="AA78" s="156">
        <v>218</v>
      </c>
      <c r="AB78" s="156">
        <v>34</v>
      </c>
      <c r="AC78" s="156">
        <v>19</v>
      </c>
      <c r="AD78" s="156">
        <v>1522</v>
      </c>
      <c r="AF78" s="53"/>
      <c r="AG78" s="53"/>
      <c r="AI78" s="53">
        <f t="shared" si="2"/>
        <v>3</v>
      </c>
      <c r="AJ78" s="53">
        <f t="shared" si="3"/>
        <v>1522</v>
      </c>
    </row>
    <row r="79" spans="2:36" hidden="1" x14ac:dyDescent="0.25">
      <c r="B79" s="94" t="s">
        <v>225</v>
      </c>
      <c r="C79" s="159" t="s">
        <v>39</v>
      </c>
      <c r="D79" s="159">
        <v>2013</v>
      </c>
      <c r="E79" s="156"/>
      <c r="F79" s="156">
        <v>1</v>
      </c>
      <c r="G79" s="156">
        <v>46</v>
      </c>
      <c r="H79" s="156">
        <v>4</v>
      </c>
      <c r="I79" s="156">
        <v>1</v>
      </c>
      <c r="J79" s="156">
        <v>2</v>
      </c>
      <c r="K79" s="156">
        <v>5</v>
      </c>
      <c r="L79" s="156">
        <v>9</v>
      </c>
      <c r="M79" s="156">
        <v>6</v>
      </c>
      <c r="N79" s="156"/>
      <c r="O79" s="156">
        <v>1</v>
      </c>
      <c r="P79" s="156">
        <v>20</v>
      </c>
      <c r="Q79" s="156">
        <v>2</v>
      </c>
      <c r="R79" s="156">
        <v>7</v>
      </c>
      <c r="S79" s="156"/>
      <c r="T79" s="156">
        <v>5</v>
      </c>
      <c r="U79" s="156"/>
      <c r="V79" s="156">
        <v>1</v>
      </c>
      <c r="W79" s="156">
        <v>3</v>
      </c>
      <c r="X79" s="156">
        <v>1</v>
      </c>
      <c r="Y79" s="156">
        <v>51</v>
      </c>
      <c r="Z79" s="156">
        <v>17</v>
      </c>
      <c r="AA79" s="156">
        <v>27</v>
      </c>
      <c r="AB79" s="156">
        <v>15</v>
      </c>
      <c r="AC79" s="156">
        <v>4</v>
      </c>
      <c r="AD79" s="156">
        <v>114</v>
      </c>
      <c r="AF79" s="53"/>
      <c r="AG79" s="53"/>
      <c r="AI79" s="53">
        <f t="shared" si="2"/>
        <v>1</v>
      </c>
      <c r="AJ79" s="53">
        <f t="shared" si="3"/>
        <v>114</v>
      </c>
    </row>
    <row r="80" spans="2:36" hidden="1" x14ac:dyDescent="0.25">
      <c r="B80" s="94" t="s">
        <v>226</v>
      </c>
      <c r="C80" s="159" t="s">
        <v>39</v>
      </c>
      <c r="D80" s="159">
        <v>2013</v>
      </c>
      <c r="E80" s="156">
        <v>1</v>
      </c>
      <c r="F80" s="156">
        <v>43</v>
      </c>
      <c r="G80" s="156">
        <v>251</v>
      </c>
      <c r="H80" s="156">
        <v>38</v>
      </c>
      <c r="I80" s="156">
        <v>7</v>
      </c>
      <c r="J80" s="156">
        <v>9</v>
      </c>
      <c r="K80" s="156">
        <v>19</v>
      </c>
      <c r="L80" s="156">
        <v>38</v>
      </c>
      <c r="M80" s="156">
        <v>21</v>
      </c>
      <c r="N80" s="156">
        <v>3</v>
      </c>
      <c r="O80" s="156">
        <v>2</v>
      </c>
      <c r="P80" s="156">
        <v>458</v>
      </c>
      <c r="Q80" s="156">
        <v>1</v>
      </c>
      <c r="R80" s="156">
        <v>24</v>
      </c>
      <c r="S80" s="156"/>
      <c r="T80" s="156">
        <v>5</v>
      </c>
      <c r="U80" s="156"/>
      <c r="V80" s="156">
        <v>7</v>
      </c>
      <c r="W80" s="156">
        <v>20</v>
      </c>
      <c r="X80" s="156">
        <v>10</v>
      </c>
      <c r="Y80" s="156">
        <v>333</v>
      </c>
      <c r="Z80" s="156">
        <v>73</v>
      </c>
      <c r="AA80" s="156">
        <v>484</v>
      </c>
      <c r="AB80" s="156">
        <v>37</v>
      </c>
      <c r="AC80" s="156">
        <v>30</v>
      </c>
      <c r="AD80" s="156">
        <v>962</v>
      </c>
      <c r="AF80" s="53"/>
      <c r="AG80" s="53"/>
      <c r="AI80" s="53">
        <f t="shared" si="2"/>
        <v>1</v>
      </c>
      <c r="AJ80" s="53">
        <f t="shared" si="3"/>
        <v>962</v>
      </c>
    </row>
    <row r="81" spans="2:36" hidden="1" x14ac:dyDescent="0.25">
      <c r="B81" s="94" t="s">
        <v>227</v>
      </c>
      <c r="C81" s="159" t="s">
        <v>39</v>
      </c>
      <c r="D81" s="159">
        <v>2013</v>
      </c>
      <c r="E81" s="156">
        <v>2</v>
      </c>
      <c r="F81" s="156">
        <v>120</v>
      </c>
      <c r="G81" s="156">
        <v>1067</v>
      </c>
      <c r="H81" s="156">
        <v>23</v>
      </c>
      <c r="I81" s="156">
        <v>20</v>
      </c>
      <c r="J81" s="156">
        <v>28</v>
      </c>
      <c r="K81" s="156">
        <v>92</v>
      </c>
      <c r="L81" s="156">
        <v>90</v>
      </c>
      <c r="M81" s="156">
        <v>32</v>
      </c>
      <c r="N81" s="156">
        <v>10</v>
      </c>
      <c r="O81" s="156">
        <v>7</v>
      </c>
      <c r="P81" s="156">
        <v>289</v>
      </c>
      <c r="Q81" s="156">
        <v>3</v>
      </c>
      <c r="R81" s="156">
        <v>16</v>
      </c>
      <c r="S81" s="156"/>
      <c r="T81" s="156">
        <v>10</v>
      </c>
      <c r="U81" s="156"/>
      <c r="V81" s="156">
        <v>5</v>
      </c>
      <c r="W81" s="156">
        <v>11</v>
      </c>
      <c r="X81" s="156">
        <v>6</v>
      </c>
      <c r="Y81" s="156">
        <v>1212</v>
      </c>
      <c r="Z81" s="156">
        <v>230</v>
      </c>
      <c r="AA81" s="156">
        <v>338</v>
      </c>
      <c r="AB81" s="156">
        <v>34</v>
      </c>
      <c r="AC81" s="156">
        <v>17</v>
      </c>
      <c r="AD81" s="156">
        <v>1839</v>
      </c>
      <c r="AF81" s="53"/>
      <c r="AG81" s="53"/>
      <c r="AI81" s="53">
        <f t="shared" si="2"/>
        <v>2</v>
      </c>
      <c r="AJ81" s="53">
        <f t="shared" si="3"/>
        <v>1839</v>
      </c>
    </row>
    <row r="82" spans="2:36" hidden="1" x14ac:dyDescent="0.25">
      <c r="B82" s="94" t="s">
        <v>228</v>
      </c>
      <c r="C82" s="159" t="s">
        <v>39</v>
      </c>
      <c r="D82" s="159">
        <v>2013</v>
      </c>
      <c r="E82" s="156">
        <v>4</v>
      </c>
      <c r="F82" s="156">
        <v>220</v>
      </c>
      <c r="G82" s="156">
        <v>1731</v>
      </c>
      <c r="H82" s="156">
        <v>53</v>
      </c>
      <c r="I82" s="156">
        <v>10</v>
      </c>
      <c r="J82" s="156">
        <v>24</v>
      </c>
      <c r="K82" s="156">
        <v>116</v>
      </c>
      <c r="L82" s="156">
        <v>208</v>
      </c>
      <c r="M82" s="156">
        <v>64</v>
      </c>
      <c r="N82" s="156">
        <v>6</v>
      </c>
      <c r="O82" s="156">
        <v>15</v>
      </c>
      <c r="P82" s="156">
        <v>883</v>
      </c>
      <c r="Q82" s="156">
        <v>5</v>
      </c>
      <c r="R82" s="156">
        <v>40</v>
      </c>
      <c r="S82" s="156">
        <v>3</v>
      </c>
      <c r="T82" s="156">
        <v>21</v>
      </c>
      <c r="U82" s="156"/>
      <c r="V82" s="156">
        <v>15</v>
      </c>
      <c r="W82" s="156">
        <v>25</v>
      </c>
      <c r="X82" s="156">
        <v>5</v>
      </c>
      <c r="Y82" s="156">
        <v>2008</v>
      </c>
      <c r="Z82" s="156">
        <v>358</v>
      </c>
      <c r="AA82" s="156">
        <v>968</v>
      </c>
      <c r="AB82" s="156">
        <v>84</v>
      </c>
      <c r="AC82" s="156">
        <v>30</v>
      </c>
      <c r="AD82" s="156">
        <v>3453</v>
      </c>
      <c r="AF82" s="53"/>
      <c r="AG82" s="53"/>
      <c r="AI82" s="53">
        <f t="shared" si="2"/>
        <v>3</v>
      </c>
      <c r="AJ82" s="53">
        <f t="shared" si="3"/>
        <v>3453</v>
      </c>
    </row>
    <row r="83" spans="2:36" hidden="1" x14ac:dyDescent="0.25">
      <c r="B83" s="94" t="s">
        <v>229</v>
      </c>
      <c r="C83" s="159" t="s">
        <v>39</v>
      </c>
      <c r="D83" s="159">
        <v>2013</v>
      </c>
      <c r="E83" s="156"/>
      <c r="F83" s="156">
        <v>9</v>
      </c>
      <c r="G83" s="156">
        <v>72</v>
      </c>
      <c r="H83" s="156">
        <v>3</v>
      </c>
      <c r="I83" s="156">
        <v>2</v>
      </c>
      <c r="J83" s="156">
        <v>6</v>
      </c>
      <c r="K83" s="156">
        <v>4</v>
      </c>
      <c r="L83" s="156">
        <v>12</v>
      </c>
      <c r="M83" s="156">
        <v>5</v>
      </c>
      <c r="N83" s="156">
        <v>2</v>
      </c>
      <c r="O83" s="156"/>
      <c r="P83" s="156">
        <v>82</v>
      </c>
      <c r="Q83" s="156">
        <v>4</v>
      </c>
      <c r="R83" s="156">
        <v>9</v>
      </c>
      <c r="S83" s="156"/>
      <c r="T83" s="156">
        <v>8</v>
      </c>
      <c r="U83" s="156">
        <v>1</v>
      </c>
      <c r="V83" s="156"/>
      <c r="W83" s="156">
        <v>7</v>
      </c>
      <c r="X83" s="156">
        <v>1</v>
      </c>
      <c r="Y83" s="156">
        <v>84</v>
      </c>
      <c r="Z83" s="156">
        <v>24</v>
      </c>
      <c r="AA83" s="156">
        <v>89</v>
      </c>
      <c r="AB83" s="156">
        <v>22</v>
      </c>
      <c r="AC83" s="156">
        <v>8</v>
      </c>
      <c r="AD83" s="156">
        <v>227</v>
      </c>
      <c r="AF83" s="53"/>
      <c r="AG83" s="53"/>
      <c r="AI83" s="53">
        <f t="shared" si="2"/>
        <v>1</v>
      </c>
      <c r="AJ83" s="53">
        <f t="shared" si="3"/>
        <v>227</v>
      </c>
    </row>
    <row r="84" spans="2:36" hidden="1" x14ac:dyDescent="0.25">
      <c r="B84" s="94" t="s">
        <v>230</v>
      </c>
      <c r="C84" s="159" t="s">
        <v>39</v>
      </c>
      <c r="D84" s="159">
        <v>2013</v>
      </c>
      <c r="E84" s="156">
        <v>1</v>
      </c>
      <c r="F84" s="156">
        <v>141</v>
      </c>
      <c r="G84" s="156">
        <v>1183</v>
      </c>
      <c r="H84" s="156">
        <v>34</v>
      </c>
      <c r="I84" s="156">
        <v>12</v>
      </c>
      <c r="J84" s="156">
        <v>85</v>
      </c>
      <c r="K84" s="156">
        <v>85</v>
      </c>
      <c r="L84" s="156">
        <v>61</v>
      </c>
      <c r="M84" s="156">
        <v>9</v>
      </c>
      <c r="N84" s="156">
        <v>8</v>
      </c>
      <c r="O84" s="156">
        <v>1</v>
      </c>
      <c r="P84" s="156">
        <v>530</v>
      </c>
      <c r="Q84" s="156">
        <v>4</v>
      </c>
      <c r="R84" s="156">
        <v>18</v>
      </c>
      <c r="S84" s="156">
        <v>36</v>
      </c>
      <c r="T84" s="156">
        <v>98</v>
      </c>
      <c r="U84" s="156">
        <v>12</v>
      </c>
      <c r="V84" s="156">
        <v>56</v>
      </c>
      <c r="W84" s="156">
        <v>89</v>
      </c>
      <c r="X84" s="156">
        <v>2</v>
      </c>
      <c r="Y84" s="156">
        <v>1359</v>
      </c>
      <c r="Z84" s="156">
        <v>243</v>
      </c>
      <c r="AA84" s="156">
        <v>548</v>
      </c>
      <c r="AB84" s="156">
        <v>224</v>
      </c>
      <c r="AC84" s="156">
        <v>91</v>
      </c>
      <c r="AD84" s="156">
        <v>2465</v>
      </c>
      <c r="AF84" s="53"/>
      <c r="AG84" s="53"/>
      <c r="AI84" s="53">
        <f t="shared" si="2"/>
        <v>1</v>
      </c>
      <c r="AJ84" s="53">
        <f t="shared" si="3"/>
        <v>2465</v>
      </c>
    </row>
    <row r="85" spans="2:36" hidden="1" x14ac:dyDescent="0.25">
      <c r="B85" s="95" t="s">
        <v>231</v>
      </c>
      <c r="C85" s="160" t="s">
        <v>39</v>
      </c>
      <c r="D85" s="160">
        <v>2013</v>
      </c>
      <c r="E85" s="157">
        <v>7</v>
      </c>
      <c r="F85" s="157">
        <v>66</v>
      </c>
      <c r="G85" s="157">
        <v>244</v>
      </c>
      <c r="H85" s="157">
        <v>16</v>
      </c>
      <c r="I85" s="157">
        <v>8</v>
      </c>
      <c r="J85" s="157">
        <v>9</v>
      </c>
      <c r="K85" s="157">
        <v>28</v>
      </c>
      <c r="L85" s="157">
        <v>38</v>
      </c>
      <c r="M85" s="157">
        <v>25</v>
      </c>
      <c r="N85" s="157">
        <v>7</v>
      </c>
      <c r="O85" s="157">
        <v>4</v>
      </c>
      <c r="P85" s="157">
        <v>371</v>
      </c>
      <c r="Q85" s="157">
        <v>5</v>
      </c>
      <c r="R85" s="157">
        <v>14</v>
      </c>
      <c r="S85" s="157"/>
      <c r="T85" s="157">
        <v>7</v>
      </c>
      <c r="U85" s="157"/>
      <c r="V85" s="157">
        <v>2</v>
      </c>
      <c r="W85" s="157">
        <v>9</v>
      </c>
      <c r="X85" s="157">
        <v>4</v>
      </c>
      <c r="Y85" s="157">
        <v>333</v>
      </c>
      <c r="Z85" s="157">
        <v>83</v>
      </c>
      <c r="AA85" s="157">
        <v>407</v>
      </c>
      <c r="AB85" s="157">
        <v>28</v>
      </c>
      <c r="AC85" s="157">
        <v>13</v>
      </c>
      <c r="AD85" s="157">
        <v>864</v>
      </c>
      <c r="AF85" s="53"/>
      <c r="AG85" s="53"/>
      <c r="AI85" s="53">
        <f t="shared" si="2"/>
        <v>2</v>
      </c>
      <c r="AJ85" s="53">
        <f t="shared" si="3"/>
        <v>864</v>
      </c>
    </row>
    <row r="86" spans="2:36" hidden="1" x14ac:dyDescent="0.25">
      <c r="B86" s="93" t="s">
        <v>232</v>
      </c>
      <c r="C86" s="158" t="s">
        <v>39</v>
      </c>
      <c r="D86" s="158">
        <v>2013</v>
      </c>
      <c r="E86" s="155"/>
      <c r="F86" s="155">
        <v>51</v>
      </c>
      <c r="G86" s="155">
        <v>634</v>
      </c>
      <c r="H86" s="155">
        <v>45</v>
      </c>
      <c r="I86" s="155">
        <v>3</v>
      </c>
      <c r="J86" s="155">
        <v>2</v>
      </c>
      <c r="K86" s="155">
        <v>20</v>
      </c>
      <c r="L86" s="155">
        <v>87</v>
      </c>
      <c r="M86" s="155">
        <v>16</v>
      </c>
      <c r="N86" s="155">
        <v>18</v>
      </c>
      <c r="O86" s="155">
        <v>2</v>
      </c>
      <c r="P86" s="155">
        <v>292</v>
      </c>
      <c r="Q86" s="155">
        <v>50</v>
      </c>
      <c r="R86" s="155">
        <v>10</v>
      </c>
      <c r="S86" s="155">
        <v>3</v>
      </c>
      <c r="T86" s="155">
        <v>17</v>
      </c>
      <c r="U86" s="155">
        <v>4</v>
      </c>
      <c r="V86" s="155"/>
      <c r="W86" s="155">
        <v>16</v>
      </c>
      <c r="X86" s="155">
        <v>13</v>
      </c>
      <c r="Y86" s="155">
        <v>730</v>
      </c>
      <c r="Z86" s="155">
        <v>112</v>
      </c>
      <c r="AA86" s="155">
        <v>328</v>
      </c>
      <c r="AB86" s="155">
        <v>84</v>
      </c>
      <c r="AC86" s="155">
        <v>29</v>
      </c>
      <c r="AD86" s="155">
        <v>1583</v>
      </c>
      <c r="AF86" s="53"/>
      <c r="AG86" s="53"/>
      <c r="AI86" s="53">
        <f t="shared" si="2"/>
        <v>2</v>
      </c>
      <c r="AJ86" s="53">
        <f t="shared" si="3"/>
        <v>1583</v>
      </c>
    </row>
    <row r="87" spans="2:36" hidden="1" x14ac:dyDescent="0.25">
      <c r="B87" s="94" t="s">
        <v>233</v>
      </c>
      <c r="C87" s="159" t="s">
        <v>39</v>
      </c>
      <c r="D87" s="159">
        <v>2013</v>
      </c>
      <c r="E87" s="156">
        <v>36</v>
      </c>
      <c r="F87" s="156">
        <v>6634</v>
      </c>
      <c r="G87" s="156">
        <v>20082</v>
      </c>
      <c r="H87" s="156">
        <v>1408</v>
      </c>
      <c r="I87" s="156">
        <v>583</v>
      </c>
      <c r="J87" s="156">
        <v>1072</v>
      </c>
      <c r="K87" s="156">
        <v>4541</v>
      </c>
      <c r="L87" s="156">
        <v>6115</v>
      </c>
      <c r="M87" s="156">
        <v>2416</v>
      </c>
      <c r="N87" s="156">
        <v>773</v>
      </c>
      <c r="O87" s="156">
        <v>393</v>
      </c>
      <c r="P87" s="156">
        <v>4247</v>
      </c>
      <c r="Q87" s="156">
        <v>623</v>
      </c>
      <c r="R87" s="156">
        <v>942</v>
      </c>
      <c r="S87" s="156">
        <v>42</v>
      </c>
      <c r="T87" s="156">
        <v>438</v>
      </c>
      <c r="U87" s="156">
        <v>72</v>
      </c>
      <c r="V87" s="156">
        <v>60</v>
      </c>
      <c r="W87" s="156">
        <v>448</v>
      </c>
      <c r="X87" s="156">
        <v>141</v>
      </c>
      <c r="Y87" s="156">
        <v>28160</v>
      </c>
      <c r="Z87" s="156">
        <v>12311</v>
      </c>
      <c r="AA87" s="156">
        <v>7829</v>
      </c>
      <c r="AB87" s="156">
        <v>2177</v>
      </c>
      <c r="AC87" s="156">
        <v>589</v>
      </c>
      <c r="AD87" s="156">
        <v>51755</v>
      </c>
      <c r="AF87" s="53"/>
      <c r="AG87" s="53"/>
      <c r="AI87" s="53">
        <f t="shared" ref="AI87:AI150" si="8">MIN(E87:AD87)</f>
        <v>36</v>
      </c>
      <c r="AJ87" s="53">
        <f t="shared" ref="AJ87:AJ150" si="9">MAX(E87:AD87)</f>
        <v>51755</v>
      </c>
    </row>
    <row r="88" spans="2:36" hidden="1" x14ac:dyDescent="0.25">
      <c r="B88" s="94" t="s">
        <v>234</v>
      </c>
      <c r="C88" s="159" t="s">
        <v>39</v>
      </c>
      <c r="D88" s="159">
        <v>2013</v>
      </c>
      <c r="E88" s="156">
        <v>3</v>
      </c>
      <c r="F88" s="156">
        <v>125</v>
      </c>
      <c r="G88" s="156">
        <v>654</v>
      </c>
      <c r="H88" s="156">
        <v>45</v>
      </c>
      <c r="I88" s="156">
        <v>52</v>
      </c>
      <c r="J88" s="156">
        <v>28</v>
      </c>
      <c r="K88" s="156">
        <v>142</v>
      </c>
      <c r="L88" s="156">
        <v>83</v>
      </c>
      <c r="M88" s="156">
        <v>79</v>
      </c>
      <c r="N88" s="156">
        <v>41</v>
      </c>
      <c r="O88" s="156">
        <v>29</v>
      </c>
      <c r="P88" s="156">
        <v>579</v>
      </c>
      <c r="Q88" s="156">
        <v>15</v>
      </c>
      <c r="R88" s="156">
        <v>60</v>
      </c>
      <c r="S88" s="156">
        <v>3</v>
      </c>
      <c r="T88" s="156">
        <v>53</v>
      </c>
      <c r="U88" s="156">
        <v>9</v>
      </c>
      <c r="V88" s="156">
        <v>16</v>
      </c>
      <c r="W88" s="156">
        <v>80</v>
      </c>
      <c r="X88" s="156">
        <v>53</v>
      </c>
      <c r="Y88" s="156">
        <v>827</v>
      </c>
      <c r="Z88" s="156">
        <v>305</v>
      </c>
      <c r="AA88" s="156">
        <v>728</v>
      </c>
      <c r="AB88" s="156">
        <v>156</v>
      </c>
      <c r="AC88" s="156">
        <v>133</v>
      </c>
      <c r="AD88" s="156">
        <v>2190</v>
      </c>
      <c r="AF88" s="53"/>
      <c r="AG88" s="53"/>
      <c r="AI88" s="53">
        <f t="shared" si="8"/>
        <v>3</v>
      </c>
      <c r="AJ88" s="53">
        <f t="shared" si="9"/>
        <v>2190</v>
      </c>
    </row>
    <row r="89" spans="2:36" hidden="1" x14ac:dyDescent="0.25">
      <c r="B89" s="94" t="s">
        <v>235</v>
      </c>
      <c r="C89" s="159" t="s">
        <v>39</v>
      </c>
      <c r="D89" s="159">
        <v>2013</v>
      </c>
      <c r="E89" s="156">
        <v>7</v>
      </c>
      <c r="F89" s="156">
        <v>234</v>
      </c>
      <c r="G89" s="156">
        <v>785</v>
      </c>
      <c r="H89" s="156">
        <v>93</v>
      </c>
      <c r="I89" s="156">
        <v>48</v>
      </c>
      <c r="J89" s="156">
        <v>62</v>
      </c>
      <c r="K89" s="156">
        <v>241</v>
      </c>
      <c r="L89" s="156">
        <v>582</v>
      </c>
      <c r="M89" s="156">
        <v>114</v>
      </c>
      <c r="N89" s="156">
        <v>39</v>
      </c>
      <c r="O89" s="156">
        <v>18</v>
      </c>
      <c r="P89" s="156">
        <v>703</v>
      </c>
      <c r="Q89" s="156">
        <v>55</v>
      </c>
      <c r="R89" s="156">
        <v>119</v>
      </c>
      <c r="S89" s="156">
        <v>8</v>
      </c>
      <c r="T89" s="156">
        <v>64</v>
      </c>
      <c r="U89" s="156">
        <v>13</v>
      </c>
      <c r="V89" s="156">
        <v>26</v>
      </c>
      <c r="W89" s="156">
        <v>89</v>
      </c>
      <c r="X89" s="156">
        <v>22</v>
      </c>
      <c r="Y89" s="156">
        <v>1119</v>
      </c>
      <c r="Z89" s="156">
        <v>933</v>
      </c>
      <c r="AA89" s="156">
        <v>874</v>
      </c>
      <c r="AB89" s="156">
        <v>285</v>
      </c>
      <c r="AC89" s="156">
        <v>111</v>
      </c>
      <c r="AD89" s="156">
        <v>3553</v>
      </c>
      <c r="AF89" s="53"/>
      <c r="AG89" s="53"/>
      <c r="AI89" s="53">
        <f t="shared" si="8"/>
        <v>7</v>
      </c>
      <c r="AJ89" s="53">
        <f t="shared" si="9"/>
        <v>3553</v>
      </c>
    </row>
    <row r="90" spans="2:36" ht="25.5" hidden="1" x14ac:dyDescent="0.25">
      <c r="B90" s="94" t="s">
        <v>236</v>
      </c>
      <c r="C90" s="159" t="s">
        <v>39</v>
      </c>
      <c r="D90" s="159">
        <v>2013</v>
      </c>
      <c r="E90" s="156">
        <v>1</v>
      </c>
      <c r="F90" s="156">
        <v>638</v>
      </c>
      <c r="G90" s="156">
        <v>6515</v>
      </c>
      <c r="H90" s="156">
        <v>283</v>
      </c>
      <c r="I90" s="156">
        <v>209</v>
      </c>
      <c r="J90" s="156">
        <v>90</v>
      </c>
      <c r="K90" s="156">
        <v>901</v>
      </c>
      <c r="L90" s="156">
        <v>862</v>
      </c>
      <c r="M90" s="156">
        <v>323</v>
      </c>
      <c r="N90" s="156">
        <v>96</v>
      </c>
      <c r="O90" s="156">
        <v>65</v>
      </c>
      <c r="P90" s="156">
        <v>1016</v>
      </c>
      <c r="Q90" s="156">
        <v>29</v>
      </c>
      <c r="R90" s="156">
        <v>145</v>
      </c>
      <c r="S90" s="156">
        <v>1</v>
      </c>
      <c r="T90" s="156">
        <v>66</v>
      </c>
      <c r="U90" s="156">
        <v>9</v>
      </c>
      <c r="V90" s="156">
        <v>21</v>
      </c>
      <c r="W90" s="156">
        <v>101</v>
      </c>
      <c r="X90" s="156">
        <v>30</v>
      </c>
      <c r="Y90" s="156">
        <v>7437</v>
      </c>
      <c r="Z90" s="156">
        <v>2062</v>
      </c>
      <c r="AA90" s="156">
        <v>1500</v>
      </c>
      <c r="AB90" s="156">
        <v>271</v>
      </c>
      <c r="AC90" s="156">
        <v>131</v>
      </c>
      <c r="AD90" s="156">
        <v>11450</v>
      </c>
      <c r="AF90" s="53"/>
      <c r="AG90" s="53"/>
      <c r="AI90" s="53">
        <f t="shared" si="8"/>
        <v>1</v>
      </c>
      <c r="AJ90" s="53">
        <f t="shared" si="9"/>
        <v>11450</v>
      </c>
    </row>
    <row r="91" spans="2:36" hidden="1" x14ac:dyDescent="0.25">
      <c r="B91" s="94" t="s">
        <v>237</v>
      </c>
      <c r="C91" s="159" t="s">
        <v>39</v>
      </c>
      <c r="D91" s="159">
        <v>2013</v>
      </c>
      <c r="E91" s="156">
        <v>1</v>
      </c>
      <c r="F91" s="156">
        <v>11</v>
      </c>
      <c r="G91" s="156">
        <v>303</v>
      </c>
      <c r="H91" s="156">
        <v>11</v>
      </c>
      <c r="I91" s="156">
        <v>3</v>
      </c>
      <c r="J91" s="156">
        <v>5</v>
      </c>
      <c r="K91" s="156">
        <v>42</v>
      </c>
      <c r="L91" s="156">
        <v>52</v>
      </c>
      <c r="M91" s="156">
        <v>48</v>
      </c>
      <c r="N91" s="156">
        <v>1</v>
      </c>
      <c r="O91" s="156">
        <v>4</v>
      </c>
      <c r="P91" s="156">
        <v>96</v>
      </c>
      <c r="Q91" s="156">
        <v>2</v>
      </c>
      <c r="R91" s="156">
        <v>22</v>
      </c>
      <c r="S91" s="156"/>
      <c r="T91" s="156">
        <v>10</v>
      </c>
      <c r="U91" s="156"/>
      <c r="V91" s="156">
        <v>12</v>
      </c>
      <c r="W91" s="156">
        <v>17</v>
      </c>
      <c r="X91" s="156">
        <v>21</v>
      </c>
      <c r="Y91" s="156">
        <v>326</v>
      </c>
      <c r="Z91" s="156">
        <v>102</v>
      </c>
      <c r="AA91" s="156">
        <v>149</v>
      </c>
      <c r="AB91" s="156">
        <v>46</v>
      </c>
      <c r="AC91" s="156">
        <v>38</v>
      </c>
      <c r="AD91" s="156">
        <v>662</v>
      </c>
      <c r="AF91" s="53"/>
      <c r="AG91" s="53"/>
      <c r="AI91" s="53">
        <f t="shared" si="8"/>
        <v>1</v>
      </c>
      <c r="AJ91" s="53">
        <f t="shared" si="9"/>
        <v>662</v>
      </c>
    </row>
    <row r="92" spans="2:36" hidden="1" x14ac:dyDescent="0.25">
      <c r="B92" s="94" t="s">
        <v>238</v>
      </c>
      <c r="C92" s="159" t="s">
        <v>39</v>
      </c>
      <c r="D92" s="159">
        <v>2013</v>
      </c>
      <c r="E92" s="156">
        <v>16</v>
      </c>
      <c r="F92" s="156">
        <v>378</v>
      </c>
      <c r="G92" s="156">
        <v>1584</v>
      </c>
      <c r="H92" s="156">
        <v>434</v>
      </c>
      <c r="I92" s="156">
        <v>91</v>
      </c>
      <c r="J92" s="156">
        <v>71</v>
      </c>
      <c r="K92" s="156">
        <v>221</v>
      </c>
      <c r="L92" s="156">
        <v>334</v>
      </c>
      <c r="M92" s="156">
        <v>220</v>
      </c>
      <c r="N92" s="156">
        <v>49</v>
      </c>
      <c r="O92" s="156">
        <v>29</v>
      </c>
      <c r="P92" s="156">
        <v>2390</v>
      </c>
      <c r="Q92" s="156">
        <v>38</v>
      </c>
      <c r="R92" s="156">
        <v>275</v>
      </c>
      <c r="S92" s="156">
        <v>2</v>
      </c>
      <c r="T92" s="156">
        <v>99</v>
      </c>
      <c r="U92" s="156">
        <v>2</v>
      </c>
      <c r="V92" s="156">
        <v>50</v>
      </c>
      <c r="W92" s="156">
        <v>152</v>
      </c>
      <c r="X92" s="156">
        <v>95</v>
      </c>
      <c r="Y92" s="156">
        <v>2412</v>
      </c>
      <c r="Z92" s="156">
        <v>717</v>
      </c>
      <c r="AA92" s="156">
        <v>2688</v>
      </c>
      <c r="AB92" s="156">
        <v>466</v>
      </c>
      <c r="AC92" s="156">
        <v>247</v>
      </c>
      <c r="AD92" s="156">
        <v>6609</v>
      </c>
      <c r="AF92" s="53"/>
      <c r="AG92" s="53"/>
      <c r="AI92" s="53">
        <f t="shared" si="8"/>
        <v>2</v>
      </c>
      <c r="AJ92" s="53">
        <f t="shared" si="9"/>
        <v>6609</v>
      </c>
    </row>
    <row r="93" spans="2:36" hidden="1" x14ac:dyDescent="0.25">
      <c r="B93" s="94" t="s">
        <v>239</v>
      </c>
      <c r="C93" s="159" t="s">
        <v>39</v>
      </c>
      <c r="D93" s="159">
        <v>2013</v>
      </c>
      <c r="E93" s="156">
        <v>17</v>
      </c>
      <c r="F93" s="156">
        <v>889</v>
      </c>
      <c r="G93" s="156">
        <v>6631</v>
      </c>
      <c r="H93" s="156">
        <v>194</v>
      </c>
      <c r="I93" s="156">
        <v>288</v>
      </c>
      <c r="J93" s="156">
        <v>277</v>
      </c>
      <c r="K93" s="156">
        <v>924</v>
      </c>
      <c r="L93" s="156">
        <v>959</v>
      </c>
      <c r="M93" s="156">
        <v>597</v>
      </c>
      <c r="N93" s="156">
        <v>155</v>
      </c>
      <c r="O93" s="156">
        <v>62</v>
      </c>
      <c r="P93" s="156">
        <v>1927</v>
      </c>
      <c r="Q93" s="156">
        <v>54</v>
      </c>
      <c r="R93" s="156">
        <v>200</v>
      </c>
      <c r="S93" s="156">
        <v>6</v>
      </c>
      <c r="T93" s="156">
        <v>181</v>
      </c>
      <c r="U93" s="156">
        <v>13</v>
      </c>
      <c r="V93" s="156">
        <v>45</v>
      </c>
      <c r="W93" s="156">
        <v>197</v>
      </c>
      <c r="X93" s="156">
        <v>54</v>
      </c>
      <c r="Y93" s="156">
        <v>7731</v>
      </c>
      <c r="Z93" s="156">
        <v>2448</v>
      </c>
      <c r="AA93" s="156">
        <v>2741</v>
      </c>
      <c r="AB93" s="156">
        <v>499</v>
      </c>
      <c r="AC93" s="156">
        <v>251</v>
      </c>
      <c r="AD93" s="156">
        <v>13785</v>
      </c>
      <c r="AF93" s="53"/>
      <c r="AG93" s="53"/>
      <c r="AI93" s="53">
        <f t="shared" si="8"/>
        <v>6</v>
      </c>
      <c r="AJ93" s="53">
        <f t="shared" si="9"/>
        <v>13785</v>
      </c>
    </row>
    <row r="94" spans="2:36" hidden="1" x14ac:dyDescent="0.25">
      <c r="B94" s="94" t="s">
        <v>240</v>
      </c>
      <c r="C94" s="159" t="s">
        <v>39</v>
      </c>
      <c r="D94" s="159">
        <v>2013</v>
      </c>
      <c r="E94" s="156">
        <v>21</v>
      </c>
      <c r="F94" s="156">
        <v>1198</v>
      </c>
      <c r="G94" s="156">
        <v>9006</v>
      </c>
      <c r="H94" s="156">
        <v>270</v>
      </c>
      <c r="I94" s="156">
        <v>158</v>
      </c>
      <c r="J94" s="156">
        <v>175</v>
      </c>
      <c r="K94" s="156">
        <v>817</v>
      </c>
      <c r="L94" s="156">
        <v>1124</v>
      </c>
      <c r="M94" s="156">
        <v>443</v>
      </c>
      <c r="N94" s="156">
        <v>81</v>
      </c>
      <c r="O94" s="156">
        <v>73</v>
      </c>
      <c r="P94" s="156">
        <v>4454</v>
      </c>
      <c r="Q94" s="156">
        <v>67</v>
      </c>
      <c r="R94" s="156">
        <v>309</v>
      </c>
      <c r="S94" s="156">
        <v>11</v>
      </c>
      <c r="T94" s="156">
        <v>176</v>
      </c>
      <c r="U94" s="156">
        <v>8</v>
      </c>
      <c r="V94" s="156">
        <v>70</v>
      </c>
      <c r="W94" s="156">
        <v>148</v>
      </c>
      <c r="X94" s="156">
        <v>56</v>
      </c>
      <c r="Y94" s="156">
        <v>10495</v>
      </c>
      <c r="Z94" s="156">
        <v>2274</v>
      </c>
      <c r="AA94" s="156">
        <v>5051</v>
      </c>
      <c r="AB94" s="156">
        <v>641</v>
      </c>
      <c r="AC94" s="156">
        <v>204</v>
      </c>
      <c r="AD94" s="156">
        <v>18727</v>
      </c>
      <c r="AF94" s="53"/>
      <c r="AG94" s="53"/>
      <c r="AI94" s="53">
        <f t="shared" si="8"/>
        <v>8</v>
      </c>
      <c r="AJ94" s="53">
        <f t="shared" si="9"/>
        <v>18727</v>
      </c>
    </row>
    <row r="95" spans="2:36" hidden="1" x14ac:dyDescent="0.25">
      <c r="B95" s="94" t="s">
        <v>241</v>
      </c>
      <c r="C95" s="159" t="s">
        <v>39</v>
      </c>
      <c r="D95" s="159">
        <v>2013</v>
      </c>
      <c r="E95" s="156"/>
      <c r="F95" s="156">
        <v>30</v>
      </c>
      <c r="G95" s="156">
        <v>179</v>
      </c>
      <c r="H95" s="156">
        <v>12</v>
      </c>
      <c r="I95" s="156">
        <v>9</v>
      </c>
      <c r="J95" s="156">
        <v>10</v>
      </c>
      <c r="K95" s="156">
        <v>25</v>
      </c>
      <c r="L95" s="156">
        <v>18</v>
      </c>
      <c r="M95" s="156">
        <v>12</v>
      </c>
      <c r="N95" s="156">
        <v>3</v>
      </c>
      <c r="O95" s="156"/>
      <c r="P95" s="156">
        <v>179</v>
      </c>
      <c r="Q95" s="156">
        <v>8</v>
      </c>
      <c r="R95" s="156">
        <v>24</v>
      </c>
      <c r="S95" s="156">
        <v>2</v>
      </c>
      <c r="T95" s="156">
        <v>18</v>
      </c>
      <c r="U95" s="156">
        <v>1</v>
      </c>
      <c r="V95" s="156">
        <v>8</v>
      </c>
      <c r="W95" s="156">
        <v>18</v>
      </c>
      <c r="X95" s="156">
        <v>3</v>
      </c>
      <c r="Y95" s="156">
        <v>221</v>
      </c>
      <c r="Z95" s="156">
        <v>62</v>
      </c>
      <c r="AA95" s="156">
        <v>194</v>
      </c>
      <c r="AB95" s="156">
        <v>61</v>
      </c>
      <c r="AC95" s="156">
        <v>21</v>
      </c>
      <c r="AD95" s="156">
        <v>559</v>
      </c>
      <c r="AF95" s="53"/>
      <c r="AG95" s="53"/>
      <c r="AI95" s="53">
        <f t="shared" si="8"/>
        <v>1</v>
      </c>
      <c r="AJ95" s="53">
        <f t="shared" si="9"/>
        <v>559</v>
      </c>
    </row>
    <row r="96" spans="2:36" hidden="1" x14ac:dyDescent="0.25">
      <c r="B96" s="94" t="s">
        <v>242</v>
      </c>
      <c r="C96" s="159" t="s">
        <v>39</v>
      </c>
      <c r="D96" s="159">
        <v>2013</v>
      </c>
      <c r="E96" s="156">
        <v>2</v>
      </c>
      <c r="F96" s="156">
        <v>330</v>
      </c>
      <c r="G96" s="156">
        <v>2467</v>
      </c>
      <c r="H96" s="156">
        <v>66</v>
      </c>
      <c r="I96" s="156">
        <v>36</v>
      </c>
      <c r="J96" s="156">
        <v>155</v>
      </c>
      <c r="K96" s="156">
        <v>302</v>
      </c>
      <c r="L96" s="156">
        <v>124</v>
      </c>
      <c r="M96" s="156">
        <v>27</v>
      </c>
      <c r="N96" s="156">
        <v>26</v>
      </c>
      <c r="O96" s="156">
        <v>7</v>
      </c>
      <c r="P96" s="156">
        <v>1445</v>
      </c>
      <c r="Q96" s="156">
        <v>6</v>
      </c>
      <c r="R96" s="156">
        <v>73</v>
      </c>
      <c r="S96" s="156">
        <v>88</v>
      </c>
      <c r="T96" s="156">
        <v>283</v>
      </c>
      <c r="U96" s="156">
        <v>19</v>
      </c>
      <c r="V96" s="156">
        <v>103</v>
      </c>
      <c r="W96" s="156">
        <v>237</v>
      </c>
      <c r="X96" s="156">
        <v>6</v>
      </c>
      <c r="Y96" s="156">
        <v>2865</v>
      </c>
      <c r="Z96" s="156">
        <v>617</v>
      </c>
      <c r="AA96" s="156">
        <v>1505</v>
      </c>
      <c r="AB96" s="156">
        <v>572</v>
      </c>
      <c r="AC96" s="156">
        <v>243</v>
      </c>
      <c r="AD96" s="156">
        <v>5802</v>
      </c>
      <c r="AF96" s="53"/>
      <c r="AG96" s="53"/>
      <c r="AI96" s="53">
        <f t="shared" si="8"/>
        <v>2</v>
      </c>
      <c r="AJ96" s="53">
        <f t="shared" si="9"/>
        <v>5802</v>
      </c>
    </row>
    <row r="97" spans="2:36" hidden="1" x14ac:dyDescent="0.25">
      <c r="B97" s="95" t="s">
        <v>243</v>
      </c>
      <c r="C97" s="160" t="s">
        <v>39</v>
      </c>
      <c r="D97" s="160">
        <v>2013</v>
      </c>
      <c r="E97" s="157">
        <v>17</v>
      </c>
      <c r="F97" s="157">
        <v>301</v>
      </c>
      <c r="G97" s="157">
        <v>1115</v>
      </c>
      <c r="H97" s="157">
        <v>78</v>
      </c>
      <c r="I97" s="157">
        <v>75</v>
      </c>
      <c r="J97" s="157">
        <v>57</v>
      </c>
      <c r="K97" s="157">
        <v>241</v>
      </c>
      <c r="L97" s="157">
        <v>276</v>
      </c>
      <c r="M97" s="157">
        <v>175</v>
      </c>
      <c r="N97" s="157">
        <v>47</v>
      </c>
      <c r="O97" s="157">
        <v>24</v>
      </c>
      <c r="P97" s="157">
        <v>1478</v>
      </c>
      <c r="Q97" s="157">
        <v>47</v>
      </c>
      <c r="R97" s="157">
        <v>89</v>
      </c>
      <c r="S97" s="157">
        <v>3</v>
      </c>
      <c r="T97" s="157">
        <v>46</v>
      </c>
      <c r="U97" s="157">
        <v>12</v>
      </c>
      <c r="V97" s="157">
        <v>25</v>
      </c>
      <c r="W97" s="157">
        <v>95</v>
      </c>
      <c r="X97" s="157">
        <v>34</v>
      </c>
      <c r="Y97" s="157">
        <v>1511</v>
      </c>
      <c r="Z97" s="157">
        <v>649</v>
      </c>
      <c r="AA97" s="157">
        <v>1724</v>
      </c>
      <c r="AB97" s="157">
        <v>222</v>
      </c>
      <c r="AC97" s="157">
        <v>129</v>
      </c>
      <c r="AD97" s="157">
        <v>4244</v>
      </c>
      <c r="AF97" s="53"/>
      <c r="AG97" s="53"/>
      <c r="AI97" s="53">
        <f t="shared" si="8"/>
        <v>3</v>
      </c>
      <c r="AJ97" s="53">
        <f t="shared" si="9"/>
        <v>4244</v>
      </c>
    </row>
    <row r="98" spans="2:36" hidden="1" x14ac:dyDescent="0.25">
      <c r="B98" s="99"/>
      <c r="C98" s="143"/>
      <c r="D98" s="143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F98" s="53"/>
      <c r="AG98" s="53"/>
      <c r="AI98" s="53">
        <f t="shared" si="8"/>
        <v>0</v>
      </c>
      <c r="AJ98" s="53">
        <f t="shared" si="9"/>
        <v>0</v>
      </c>
    </row>
    <row r="99" spans="2:36" hidden="1" x14ac:dyDescent="0.25">
      <c r="B99" s="97" t="s">
        <v>135</v>
      </c>
      <c r="C99" s="143"/>
      <c r="D99" s="167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F99" s="53"/>
      <c r="AG99" s="53"/>
      <c r="AI99" s="53">
        <f t="shared" si="8"/>
        <v>0</v>
      </c>
      <c r="AJ99" s="53">
        <f t="shared" si="9"/>
        <v>0</v>
      </c>
    </row>
    <row r="100" spans="2:36" hidden="1" x14ac:dyDescent="0.25">
      <c r="B100" s="93" t="s">
        <v>53</v>
      </c>
      <c r="C100" s="158" t="s">
        <v>38</v>
      </c>
      <c r="D100" s="159">
        <v>2013</v>
      </c>
      <c r="E100" s="161"/>
      <c r="F100" s="161">
        <v>11.76470588235294</v>
      </c>
      <c r="G100" s="161">
        <v>12.77602523659306</v>
      </c>
      <c r="H100" s="161">
        <v>6.666666666666667</v>
      </c>
      <c r="I100" s="161">
        <v>0</v>
      </c>
      <c r="J100" s="161">
        <v>50</v>
      </c>
      <c r="K100" s="161">
        <v>5</v>
      </c>
      <c r="L100" s="161">
        <v>17.241379310344829</v>
      </c>
      <c r="M100" s="161">
        <v>6.25</v>
      </c>
      <c r="N100" s="161">
        <v>5.5555555555555554</v>
      </c>
      <c r="O100" s="161">
        <v>0</v>
      </c>
      <c r="P100" s="161">
        <v>21.917808219178081</v>
      </c>
      <c r="Q100" s="161">
        <v>24</v>
      </c>
      <c r="R100" s="161">
        <v>30</v>
      </c>
      <c r="S100" s="161">
        <v>33.333333333333329</v>
      </c>
      <c r="T100" s="161">
        <v>0</v>
      </c>
      <c r="U100" s="161">
        <v>0</v>
      </c>
      <c r="V100" s="161"/>
      <c r="W100" s="161">
        <v>0</v>
      </c>
      <c r="X100" s="161">
        <v>15.384615384615385</v>
      </c>
      <c r="Y100" s="161">
        <v>12.328767123287671</v>
      </c>
      <c r="Z100" s="161">
        <v>15.178571428571427</v>
      </c>
      <c r="AA100" s="161">
        <v>20.121951219512198</v>
      </c>
      <c r="AB100" s="161">
        <v>19.047619047619047</v>
      </c>
      <c r="AC100" s="161">
        <v>6.8965517241379306</v>
      </c>
      <c r="AD100" s="161">
        <v>12.255211623499685</v>
      </c>
      <c r="AF100" s="53"/>
      <c r="AG100" s="53"/>
      <c r="AI100" s="53">
        <f t="shared" si="8"/>
        <v>0</v>
      </c>
      <c r="AJ100" s="53">
        <f t="shared" si="9"/>
        <v>50</v>
      </c>
    </row>
    <row r="101" spans="2:36" hidden="1" x14ac:dyDescent="0.25">
      <c r="B101" s="94" t="s">
        <v>54</v>
      </c>
      <c r="C101" s="159" t="s">
        <v>38</v>
      </c>
      <c r="D101" s="159">
        <v>2013</v>
      </c>
      <c r="E101" s="161">
        <v>25</v>
      </c>
      <c r="F101" s="161">
        <v>10.551703346397346</v>
      </c>
      <c r="G101" s="161">
        <v>13.773528533014639</v>
      </c>
      <c r="H101" s="161">
        <v>7.5994318181818175</v>
      </c>
      <c r="I101" s="161">
        <v>6.6895368782161233</v>
      </c>
      <c r="J101" s="161">
        <v>6.8097014925373136</v>
      </c>
      <c r="K101" s="161">
        <v>9.3371504073992515</v>
      </c>
      <c r="L101" s="161">
        <v>9.1578086672117731</v>
      </c>
      <c r="M101" s="161">
        <v>12.210264900662251</v>
      </c>
      <c r="N101" s="161">
        <v>8.5381630012936611</v>
      </c>
      <c r="O101" s="161">
        <v>7.6335877862595423</v>
      </c>
      <c r="P101" s="161">
        <v>16.058394160583941</v>
      </c>
      <c r="Q101" s="161">
        <v>5.7784911717495984</v>
      </c>
      <c r="R101" s="161">
        <v>8.2802547770700627</v>
      </c>
      <c r="S101" s="161">
        <v>4.7619047619047619</v>
      </c>
      <c r="T101" s="161">
        <v>8.2191780821917799</v>
      </c>
      <c r="U101" s="161">
        <v>9.7222222222222232</v>
      </c>
      <c r="V101" s="161">
        <v>6.666666666666667</v>
      </c>
      <c r="W101" s="161">
        <v>10.491071428571429</v>
      </c>
      <c r="X101" s="161">
        <v>9.2198581560283674</v>
      </c>
      <c r="Y101" s="161">
        <v>12.720170454545453</v>
      </c>
      <c r="Z101" s="161">
        <v>8.9026074242547306</v>
      </c>
      <c r="AA101" s="161">
        <v>13.705454080980969</v>
      </c>
      <c r="AB101" s="161">
        <v>7.4873679375287088</v>
      </c>
      <c r="AC101" s="161">
        <v>10.186757215619695</v>
      </c>
      <c r="AD101" s="161">
        <v>11.649116027436962</v>
      </c>
      <c r="AF101" s="53"/>
      <c r="AG101" s="53"/>
      <c r="AI101" s="53">
        <f t="shared" si="8"/>
        <v>4.7619047619047619</v>
      </c>
      <c r="AJ101" s="53">
        <f t="shared" si="9"/>
        <v>25</v>
      </c>
    </row>
    <row r="102" spans="2:36" hidden="1" x14ac:dyDescent="0.25">
      <c r="B102" s="94" t="s">
        <v>55</v>
      </c>
      <c r="C102" s="159" t="s">
        <v>38</v>
      </c>
      <c r="D102" s="159">
        <v>2013</v>
      </c>
      <c r="E102" s="161">
        <v>0</v>
      </c>
      <c r="F102" s="161">
        <v>10.4</v>
      </c>
      <c r="G102" s="161">
        <v>11.773700305810397</v>
      </c>
      <c r="H102" s="161">
        <v>6.666666666666667</v>
      </c>
      <c r="I102" s="161">
        <v>3.8461538461538463</v>
      </c>
      <c r="J102" s="161">
        <v>7.1428571428571423</v>
      </c>
      <c r="K102" s="161">
        <v>7.7464788732394361</v>
      </c>
      <c r="L102" s="161">
        <v>7.2289156626506017</v>
      </c>
      <c r="M102" s="161">
        <v>8.8607594936708853</v>
      </c>
      <c r="N102" s="161">
        <v>9.7560975609756095</v>
      </c>
      <c r="O102" s="161">
        <v>10.344827586206897</v>
      </c>
      <c r="P102" s="161">
        <v>14.680483592400693</v>
      </c>
      <c r="Q102" s="161">
        <v>0</v>
      </c>
      <c r="R102" s="161">
        <v>8.3333333333333321</v>
      </c>
      <c r="S102" s="161">
        <v>0</v>
      </c>
      <c r="T102" s="161">
        <v>11.320754716981133</v>
      </c>
      <c r="U102" s="161">
        <v>11.111111111111111</v>
      </c>
      <c r="V102" s="161">
        <v>0</v>
      </c>
      <c r="W102" s="161">
        <v>10</v>
      </c>
      <c r="X102" s="161">
        <v>15.09433962264151</v>
      </c>
      <c r="Y102" s="161">
        <v>11.24546553808948</v>
      </c>
      <c r="Z102" s="161">
        <v>6.8852459016393448</v>
      </c>
      <c r="AA102" s="161">
        <v>13.598901098901099</v>
      </c>
      <c r="AB102" s="161">
        <v>7.6923076923076925</v>
      </c>
      <c r="AC102" s="161">
        <v>12.030075187969924</v>
      </c>
      <c r="AD102" s="161">
        <v>11.095890410958905</v>
      </c>
      <c r="AF102" s="53"/>
      <c r="AG102" s="53"/>
      <c r="AI102" s="53">
        <f t="shared" si="8"/>
        <v>0</v>
      </c>
      <c r="AJ102" s="53">
        <f t="shared" si="9"/>
        <v>15.09433962264151</v>
      </c>
    </row>
    <row r="103" spans="2:36" hidden="1" x14ac:dyDescent="0.25">
      <c r="B103" s="94" t="s">
        <v>56</v>
      </c>
      <c r="C103" s="159" t="s">
        <v>38</v>
      </c>
      <c r="D103" s="159">
        <v>2013</v>
      </c>
      <c r="E103" s="161">
        <v>0</v>
      </c>
      <c r="F103" s="161">
        <v>9.4017094017094021</v>
      </c>
      <c r="G103" s="161">
        <v>9.2993630573248396</v>
      </c>
      <c r="H103" s="161">
        <v>7.5268817204301079</v>
      </c>
      <c r="I103" s="161">
        <v>4.1666666666666661</v>
      </c>
      <c r="J103" s="161">
        <v>8.064516129032258</v>
      </c>
      <c r="K103" s="161">
        <v>7.4688796680497926</v>
      </c>
      <c r="L103" s="161">
        <v>5.3264604810996561</v>
      </c>
      <c r="M103" s="161">
        <v>6.140350877192982</v>
      </c>
      <c r="N103" s="161">
        <v>10.256410256410255</v>
      </c>
      <c r="O103" s="161">
        <v>27.777777777777779</v>
      </c>
      <c r="P103" s="161">
        <v>10.241820768136558</v>
      </c>
      <c r="Q103" s="161">
        <v>1.8181818181818181</v>
      </c>
      <c r="R103" s="161">
        <v>7.5630252100840334</v>
      </c>
      <c r="S103" s="161">
        <v>12.5</v>
      </c>
      <c r="T103" s="161">
        <v>12.5</v>
      </c>
      <c r="U103" s="161">
        <v>7.6923076923076925</v>
      </c>
      <c r="V103" s="161">
        <v>19.230769230769234</v>
      </c>
      <c r="W103" s="161">
        <v>11.235955056179774</v>
      </c>
      <c r="X103" s="161">
        <v>4.5454545454545459</v>
      </c>
      <c r="Y103" s="161">
        <v>9.1152815013404833</v>
      </c>
      <c r="Z103" s="161">
        <v>6.002143622722401</v>
      </c>
      <c r="AA103" s="161">
        <v>10.068649885583524</v>
      </c>
      <c r="AB103" s="161">
        <v>8.7719298245614024</v>
      </c>
      <c r="AC103" s="161">
        <v>9.9099099099099099</v>
      </c>
      <c r="AD103" s="161">
        <v>7.9369546861806928</v>
      </c>
      <c r="AF103" s="53"/>
      <c r="AG103" s="53"/>
      <c r="AI103" s="53">
        <f t="shared" si="8"/>
        <v>0</v>
      </c>
      <c r="AJ103" s="53">
        <f t="shared" si="9"/>
        <v>27.777777777777779</v>
      </c>
    </row>
    <row r="104" spans="2:36" hidden="1" x14ac:dyDescent="0.25">
      <c r="B104" s="94" t="s">
        <v>57</v>
      </c>
      <c r="C104" s="159" t="s">
        <v>38</v>
      </c>
      <c r="D104" s="159">
        <v>2013</v>
      </c>
      <c r="E104" s="161">
        <v>0</v>
      </c>
      <c r="F104" s="161">
        <v>11.285266457680251</v>
      </c>
      <c r="G104" s="161">
        <v>14.489639293937067</v>
      </c>
      <c r="H104" s="161">
        <v>12.014134275618375</v>
      </c>
      <c r="I104" s="161">
        <v>7.1770334928229662</v>
      </c>
      <c r="J104" s="161">
        <v>11.111111111111111</v>
      </c>
      <c r="K104" s="161">
        <v>9.2119866814650386</v>
      </c>
      <c r="L104" s="161">
        <v>10.324825986078887</v>
      </c>
      <c r="M104" s="161">
        <v>13.312693498452013</v>
      </c>
      <c r="N104" s="161">
        <v>8.3333333333333321</v>
      </c>
      <c r="O104" s="161">
        <v>18.461538461538463</v>
      </c>
      <c r="P104" s="161">
        <v>15.255905511811024</v>
      </c>
      <c r="Q104" s="161">
        <v>10.344827586206897</v>
      </c>
      <c r="R104" s="161">
        <v>11.03448275862069</v>
      </c>
      <c r="S104" s="161">
        <v>0</v>
      </c>
      <c r="T104" s="161">
        <v>13.636363636363635</v>
      </c>
      <c r="U104" s="161">
        <v>33.333333333333329</v>
      </c>
      <c r="V104" s="161">
        <v>14.285714285714285</v>
      </c>
      <c r="W104" s="161">
        <v>13.861386138613863</v>
      </c>
      <c r="X104" s="161">
        <v>16.666666666666664</v>
      </c>
      <c r="Y104" s="161">
        <v>14.118596208148446</v>
      </c>
      <c r="Z104" s="161">
        <v>9.5538312318137724</v>
      </c>
      <c r="AA104" s="161">
        <v>14.533333333333335</v>
      </c>
      <c r="AB104" s="161">
        <v>12.546125461254611</v>
      </c>
      <c r="AC104" s="161">
        <v>14.503816793893129</v>
      </c>
      <c r="AD104" s="161">
        <v>13.292576419213976</v>
      </c>
      <c r="AF104" s="53"/>
      <c r="AG104" s="53"/>
      <c r="AI104" s="53">
        <f t="shared" si="8"/>
        <v>0</v>
      </c>
      <c r="AJ104" s="53">
        <f t="shared" si="9"/>
        <v>33.333333333333329</v>
      </c>
    </row>
    <row r="105" spans="2:36" hidden="1" x14ac:dyDescent="0.25">
      <c r="B105" s="94" t="s">
        <v>58</v>
      </c>
      <c r="C105" s="159" t="s">
        <v>38</v>
      </c>
      <c r="D105" s="159">
        <v>2013</v>
      </c>
      <c r="E105" s="161">
        <v>0</v>
      </c>
      <c r="F105" s="161">
        <v>9.0909090909090917</v>
      </c>
      <c r="G105" s="161">
        <v>15.181518151815181</v>
      </c>
      <c r="H105" s="161">
        <v>36.363636363636367</v>
      </c>
      <c r="I105" s="161">
        <v>33.333333333333329</v>
      </c>
      <c r="J105" s="161">
        <v>40</v>
      </c>
      <c r="K105" s="161">
        <v>11.904761904761903</v>
      </c>
      <c r="L105" s="161">
        <v>17.307692307692307</v>
      </c>
      <c r="M105" s="161">
        <v>12.5</v>
      </c>
      <c r="N105" s="161">
        <v>0</v>
      </c>
      <c r="O105" s="161">
        <v>25</v>
      </c>
      <c r="P105" s="161">
        <v>20.833333333333336</v>
      </c>
      <c r="Q105" s="161">
        <v>100</v>
      </c>
      <c r="R105" s="161">
        <v>31.818181818181817</v>
      </c>
      <c r="S105" s="161"/>
      <c r="T105" s="161">
        <v>50</v>
      </c>
      <c r="U105" s="161"/>
      <c r="V105" s="161">
        <v>8.3333333333333321</v>
      </c>
      <c r="W105" s="161">
        <v>17.647058823529413</v>
      </c>
      <c r="X105" s="161">
        <v>4.7619047619047619</v>
      </c>
      <c r="Y105" s="161">
        <v>15.644171779141105</v>
      </c>
      <c r="Z105" s="161">
        <v>16.666666666666664</v>
      </c>
      <c r="AA105" s="161">
        <v>18.120805369127517</v>
      </c>
      <c r="AB105" s="161">
        <v>32.608695652173914</v>
      </c>
      <c r="AC105" s="161">
        <v>10.526315789473683</v>
      </c>
      <c r="AD105" s="161">
        <v>17.220543806646525</v>
      </c>
      <c r="AF105" s="53"/>
      <c r="AG105" s="53"/>
      <c r="AI105" s="53">
        <f t="shared" si="8"/>
        <v>0</v>
      </c>
      <c r="AJ105" s="53">
        <f t="shared" si="9"/>
        <v>100</v>
      </c>
    </row>
    <row r="106" spans="2:36" hidden="1" x14ac:dyDescent="0.25">
      <c r="B106" s="94" t="s">
        <v>59</v>
      </c>
      <c r="C106" s="159" t="s">
        <v>38</v>
      </c>
      <c r="D106" s="159">
        <v>2013</v>
      </c>
      <c r="E106" s="161">
        <v>6.25</v>
      </c>
      <c r="F106" s="161">
        <v>11.375661375661375</v>
      </c>
      <c r="G106" s="161">
        <v>15.845959595959597</v>
      </c>
      <c r="H106" s="161">
        <v>8.7557603686635943</v>
      </c>
      <c r="I106" s="161">
        <v>7.6923076923076925</v>
      </c>
      <c r="J106" s="161">
        <v>12.676056338028168</v>
      </c>
      <c r="K106" s="161">
        <v>8.5972850678733028</v>
      </c>
      <c r="L106" s="161">
        <v>11.377245508982035</v>
      </c>
      <c r="M106" s="161">
        <v>9.5454545454545467</v>
      </c>
      <c r="N106" s="161">
        <v>6.1224489795918364</v>
      </c>
      <c r="O106" s="161">
        <v>6.8965517241379306</v>
      </c>
      <c r="P106" s="161">
        <v>19.16317991631799</v>
      </c>
      <c r="Q106" s="161">
        <v>2.6315789473684208</v>
      </c>
      <c r="R106" s="161">
        <v>8.7272727272727284</v>
      </c>
      <c r="S106" s="161">
        <v>0</v>
      </c>
      <c r="T106" s="161">
        <v>5.0505050505050502</v>
      </c>
      <c r="U106" s="161">
        <v>0</v>
      </c>
      <c r="V106" s="161">
        <v>14.000000000000002</v>
      </c>
      <c r="W106" s="161">
        <v>13.157894736842104</v>
      </c>
      <c r="X106" s="161">
        <v>10.526315789473683</v>
      </c>
      <c r="Y106" s="161">
        <v>13.805970149253731</v>
      </c>
      <c r="Z106" s="161">
        <v>10.181311018131103</v>
      </c>
      <c r="AA106" s="161">
        <v>18.00595238095238</v>
      </c>
      <c r="AB106" s="161">
        <v>7.939914163090128</v>
      </c>
      <c r="AC106" s="161">
        <v>12.145748987854251</v>
      </c>
      <c r="AD106" s="161">
        <v>14.555908609471931</v>
      </c>
      <c r="AF106" s="53"/>
      <c r="AG106" s="53"/>
      <c r="AI106" s="53">
        <f t="shared" si="8"/>
        <v>0</v>
      </c>
      <c r="AJ106" s="53">
        <f t="shared" si="9"/>
        <v>19.16317991631799</v>
      </c>
    </row>
    <row r="107" spans="2:36" hidden="1" x14ac:dyDescent="0.25">
      <c r="B107" s="94" t="s">
        <v>60</v>
      </c>
      <c r="C107" s="166" t="s">
        <v>38</v>
      </c>
      <c r="D107" s="159">
        <v>2013</v>
      </c>
      <c r="E107" s="161">
        <v>11.76470588235294</v>
      </c>
      <c r="F107" s="161">
        <v>13.498312710911136</v>
      </c>
      <c r="G107" s="161">
        <v>16.091087317146734</v>
      </c>
      <c r="H107" s="161">
        <v>11.855670103092782</v>
      </c>
      <c r="I107" s="161">
        <v>6.9444444444444446</v>
      </c>
      <c r="J107" s="161">
        <v>10.108303249097473</v>
      </c>
      <c r="K107" s="161">
        <v>9.9567099567099575</v>
      </c>
      <c r="L107" s="161">
        <v>9.3847758081334725</v>
      </c>
      <c r="M107" s="161">
        <v>5.3601340033500842</v>
      </c>
      <c r="N107" s="161">
        <v>6.4516129032258061</v>
      </c>
      <c r="O107" s="161">
        <v>11.29032258064516</v>
      </c>
      <c r="P107" s="161">
        <v>14.997405293201869</v>
      </c>
      <c r="Q107" s="161">
        <v>5.5555555555555554</v>
      </c>
      <c r="R107" s="161">
        <v>8</v>
      </c>
      <c r="S107" s="161">
        <v>0</v>
      </c>
      <c r="T107" s="161">
        <v>5.5248618784530388</v>
      </c>
      <c r="U107" s="161">
        <v>0</v>
      </c>
      <c r="V107" s="161">
        <v>11.111111111111111</v>
      </c>
      <c r="W107" s="161">
        <v>5.5837563451776653</v>
      </c>
      <c r="X107" s="161">
        <v>11.111111111111111</v>
      </c>
      <c r="Y107" s="161">
        <v>15.677143965851768</v>
      </c>
      <c r="Z107" s="161">
        <v>9.3954248366013076</v>
      </c>
      <c r="AA107" s="161">
        <v>12.331265961327983</v>
      </c>
      <c r="AB107" s="161">
        <v>6.8136272545090177</v>
      </c>
      <c r="AC107" s="161">
        <v>6.7729083665338639</v>
      </c>
      <c r="AD107" s="161">
        <v>13.340587595212186</v>
      </c>
      <c r="AF107" s="53"/>
      <c r="AG107" s="53"/>
      <c r="AI107" s="53">
        <f t="shared" si="8"/>
        <v>0</v>
      </c>
      <c r="AJ107" s="53">
        <f t="shared" si="9"/>
        <v>16.091087317146734</v>
      </c>
    </row>
    <row r="108" spans="2:36" hidden="1" x14ac:dyDescent="0.25">
      <c r="B108" s="94" t="s">
        <v>61</v>
      </c>
      <c r="C108" s="159" t="s">
        <v>38</v>
      </c>
      <c r="D108" s="159">
        <v>2013</v>
      </c>
      <c r="E108" s="161">
        <v>19.047619047619047</v>
      </c>
      <c r="F108" s="161">
        <v>18.363939899833053</v>
      </c>
      <c r="G108" s="161">
        <v>19.220519653564292</v>
      </c>
      <c r="H108" s="161">
        <v>19.62962962962963</v>
      </c>
      <c r="I108" s="161">
        <v>6.3291139240506329</v>
      </c>
      <c r="J108" s="161">
        <v>13.714285714285715</v>
      </c>
      <c r="K108" s="161">
        <v>14.198286413708692</v>
      </c>
      <c r="L108" s="161">
        <v>18.505338078291814</v>
      </c>
      <c r="M108" s="161">
        <v>14.446952595936793</v>
      </c>
      <c r="N108" s="161">
        <v>7.4074074074074066</v>
      </c>
      <c r="O108" s="161">
        <v>20.547945205479451</v>
      </c>
      <c r="P108" s="161">
        <v>19.824876515491692</v>
      </c>
      <c r="Q108" s="161">
        <v>7.4626865671641784</v>
      </c>
      <c r="R108" s="161">
        <v>12.944983818770226</v>
      </c>
      <c r="S108" s="161">
        <v>27.27272727272727</v>
      </c>
      <c r="T108" s="161">
        <v>11.931818181818182</v>
      </c>
      <c r="U108" s="161">
        <v>0</v>
      </c>
      <c r="V108" s="161">
        <v>21.428571428571427</v>
      </c>
      <c r="W108" s="161">
        <v>16.891891891891891</v>
      </c>
      <c r="X108" s="161">
        <v>8.9285714285714288</v>
      </c>
      <c r="Y108" s="161">
        <v>19.132920438303955</v>
      </c>
      <c r="Z108" s="161">
        <v>15.743183817062445</v>
      </c>
      <c r="AA108" s="161">
        <v>19.164521876856071</v>
      </c>
      <c r="AB108" s="161">
        <v>13.104524180967239</v>
      </c>
      <c r="AC108" s="161">
        <v>14.705882352941178</v>
      </c>
      <c r="AD108" s="161">
        <v>18.438618038126769</v>
      </c>
      <c r="AF108" s="53"/>
      <c r="AG108" s="53"/>
      <c r="AI108" s="53">
        <f t="shared" si="8"/>
        <v>0</v>
      </c>
      <c r="AJ108" s="53">
        <f t="shared" si="9"/>
        <v>27.27272727272727</v>
      </c>
    </row>
    <row r="109" spans="2:36" hidden="1" x14ac:dyDescent="0.25">
      <c r="B109" s="94" t="s">
        <v>62</v>
      </c>
      <c r="C109" s="159" t="s">
        <v>38</v>
      </c>
      <c r="D109" s="159">
        <v>2013</v>
      </c>
      <c r="E109" s="161"/>
      <c r="F109" s="161">
        <v>30</v>
      </c>
      <c r="G109" s="161">
        <v>40.22346368715084</v>
      </c>
      <c r="H109" s="161">
        <v>25</v>
      </c>
      <c r="I109" s="161">
        <v>22.222222222222221</v>
      </c>
      <c r="J109" s="161">
        <v>60</v>
      </c>
      <c r="K109" s="161">
        <v>16</v>
      </c>
      <c r="L109" s="161">
        <v>66.666666666666657</v>
      </c>
      <c r="M109" s="161">
        <v>41.666666666666671</v>
      </c>
      <c r="N109" s="161">
        <v>66.666666666666657</v>
      </c>
      <c r="O109" s="161"/>
      <c r="P109" s="161">
        <v>45.81005586592179</v>
      </c>
      <c r="Q109" s="161">
        <v>50</v>
      </c>
      <c r="R109" s="161">
        <v>37.5</v>
      </c>
      <c r="S109" s="161">
        <v>0</v>
      </c>
      <c r="T109" s="161">
        <v>44.444444444444443</v>
      </c>
      <c r="U109" s="161">
        <v>100</v>
      </c>
      <c r="V109" s="161">
        <v>0</v>
      </c>
      <c r="W109" s="161">
        <v>38.888888888888893</v>
      </c>
      <c r="X109" s="161">
        <v>33.333333333333329</v>
      </c>
      <c r="Y109" s="161">
        <v>38.009049773755656</v>
      </c>
      <c r="Z109" s="161">
        <v>38.70967741935484</v>
      </c>
      <c r="AA109" s="161">
        <v>45.876288659793815</v>
      </c>
      <c r="AB109" s="161">
        <v>36.065573770491802</v>
      </c>
      <c r="AC109" s="161">
        <v>38.095238095238095</v>
      </c>
      <c r="AD109" s="161">
        <v>40.608228980322004</v>
      </c>
      <c r="AF109" s="53"/>
      <c r="AG109" s="53"/>
      <c r="AI109" s="53">
        <f t="shared" si="8"/>
        <v>0</v>
      </c>
      <c r="AJ109" s="53">
        <f t="shared" si="9"/>
        <v>100</v>
      </c>
    </row>
    <row r="110" spans="2:36" hidden="1" x14ac:dyDescent="0.25">
      <c r="B110" s="94" t="s">
        <v>63</v>
      </c>
      <c r="C110" s="159" t="s">
        <v>38</v>
      </c>
      <c r="D110" s="159">
        <v>2013</v>
      </c>
      <c r="E110" s="161">
        <v>50</v>
      </c>
      <c r="F110" s="161">
        <v>42.727272727272727</v>
      </c>
      <c r="G110" s="161">
        <v>47.952979327117959</v>
      </c>
      <c r="H110" s="161">
        <v>51.515151515151516</v>
      </c>
      <c r="I110" s="161">
        <v>33.333333333333329</v>
      </c>
      <c r="J110" s="161">
        <v>54.838709677419352</v>
      </c>
      <c r="K110" s="161">
        <v>28.14569536423841</v>
      </c>
      <c r="L110" s="161">
        <v>49.193548387096776</v>
      </c>
      <c r="M110" s="161">
        <v>33.333333333333329</v>
      </c>
      <c r="N110" s="161">
        <v>30.76923076923077</v>
      </c>
      <c r="O110" s="161">
        <v>14.285714285714285</v>
      </c>
      <c r="P110" s="161">
        <v>36.678200692041521</v>
      </c>
      <c r="Q110" s="161">
        <v>66.666666666666657</v>
      </c>
      <c r="R110" s="161">
        <v>24.657534246575342</v>
      </c>
      <c r="S110" s="161">
        <v>40.909090909090914</v>
      </c>
      <c r="T110" s="161">
        <v>34.628975265017672</v>
      </c>
      <c r="U110" s="161">
        <v>63.157894736842103</v>
      </c>
      <c r="V110" s="161">
        <v>54.368932038834949</v>
      </c>
      <c r="W110" s="161">
        <v>37.552742616033754</v>
      </c>
      <c r="X110" s="161">
        <v>33.333333333333329</v>
      </c>
      <c r="Y110" s="161">
        <v>47.434554973821989</v>
      </c>
      <c r="Z110" s="161">
        <v>39.384116693679097</v>
      </c>
      <c r="AA110" s="161">
        <v>36.411960132890364</v>
      </c>
      <c r="AB110" s="161">
        <v>39.16083916083916</v>
      </c>
      <c r="AC110" s="161">
        <v>37.448559670781897</v>
      </c>
      <c r="AD110" s="161">
        <v>42.485349879351944</v>
      </c>
      <c r="AF110" s="53"/>
      <c r="AG110" s="53"/>
      <c r="AI110" s="53">
        <f t="shared" si="8"/>
        <v>14.285714285714285</v>
      </c>
      <c r="AJ110" s="53">
        <f t="shared" si="9"/>
        <v>66.666666666666657</v>
      </c>
    </row>
    <row r="111" spans="2:36" hidden="1" x14ac:dyDescent="0.25">
      <c r="B111" s="95" t="s">
        <v>64</v>
      </c>
      <c r="C111" s="160" t="s">
        <v>38</v>
      </c>
      <c r="D111" s="159">
        <v>2013</v>
      </c>
      <c r="E111" s="161">
        <v>41.17647058823529</v>
      </c>
      <c r="F111" s="161">
        <v>21.926910299003321</v>
      </c>
      <c r="G111" s="161">
        <v>21.883408071748878</v>
      </c>
      <c r="H111" s="161">
        <v>20.512820512820511</v>
      </c>
      <c r="I111" s="161">
        <v>10.666666666666668</v>
      </c>
      <c r="J111" s="161">
        <v>15.789473684210526</v>
      </c>
      <c r="K111" s="161">
        <v>11.618257261410788</v>
      </c>
      <c r="L111" s="161">
        <v>13.768115942028986</v>
      </c>
      <c r="M111" s="161">
        <v>14.285714285714285</v>
      </c>
      <c r="N111" s="161">
        <v>14.893617021276595</v>
      </c>
      <c r="O111" s="161">
        <v>16.666666666666664</v>
      </c>
      <c r="P111" s="161">
        <v>25.10148849797023</v>
      </c>
      <c r="Q111" s="161">
        <v>10.638297872340425</v>
      </c>
      <c r="R111" s="161">
        <v>15.730337078651685</v>
      </c>
      <c r="S111" s="161">
        <v>0</v>
      </c>
      <c r="T111" s="161">
        <v>15.217391304347828</v>
      </c>
      <c r="U111" s="161">
        <v>0</v>
      </c>
      <c r="V111" s="161">
        <v>8</v>
      </c>
      <c r="W111" s="161">
        <v>9.4736842105263168</v>
      </c>
      <c r="X111" s="161">
        <v>11.76470588235294</v>
      </c>
      <c r="Y111" s="161">
        <v>22.038385175380544</v>
      </c>
      <c r="Z111" s="161">
        <v>12.788906009244993</v>
      </c>
      <c r="AA111" s="161">
        <v>23.607888631090486</v>
      </c>
      <c r="AB111" s="161">
        <v>12.612612612612612</v>
      </c>
      <c r="AC111" s="161">
        <v>10.077519379844961</v>
      </c>
      <c r="AD111" s="161">
        <v>20.358152686145147</v>
      </c>
      <c r="AF111" s="53"/>
      <c r="AG111" s="53"/>
      <c r="AI111" s="53">
        <f t="shared" si="8"/>
        <v>0</v>
      </c>
      <c r="AJ111" s="53">
        <f t="shared" si="9"/>
        <v>41.17647058823529</v>
      </c>
    </row>
    <row r="112" spans="2:36" hidden="1" x14ac:dyDescent="0.25">
      <c r="B112" s="50"/>
      <c r="C112" s="54"/>
      <c r="D112" s="56"/>
      <c r="E112" s="53">
        <v>108</v>
      </c>
      <c r="F112" s="53">
        <v>19.466197183098593</v>
      </c>
      <c r="G112" s="53">
        <v>20.081834695731157</v>
      </c>
      <c r="H112" s="53">
        <v>18.850000000000001</v>
      </c>
      <c r="I112" s="53">
        <v>10.91081081081081</v>
      </c>
      <c r="J112" s="53">
        <v>16.100000000000001</v>
      </c>
      <c r="K112" s="53">
        <v>11.453711790393013</v>
      </c>
      <c r="L112" s="53">
        <v>12.849003984063744</v>
      </c>
      <c r="M112" s="53">
        <v>12.743678160919542</v>
      </c>
      <c r="N112" s="53">
        <v>17.0811320754717</v>
      </c>
      <c r="O112" s="53">
        <v>8.7956521739130427</v>
      </c>
      <c r="P112" s="53">
        <v>24.220603015075376</v>
      </c>
      <c r="Q112" s="53">
        <v>10.1</v>
      </c>
      <c r="R112" s="53">
        <v>0.1</v>
      </c>
      <c r="S112" s="53">
        <v>15.042528735632185</v>
      </c>
      <c r="T112" s="53">
        <v>17.407692307692308</v>
      </c>
      <c r="U112" s="53">
        <v>0.1</v>
      </c>
      <c r="V112" s="53">
        <v>4.0999999999999996</v>
      </c>
      <c r="W112" s="53">
        <v>12.6</v>
      </c>
      <c r="X112" s="53">
        <v>5.9823529411764698</v>
      </c>
      <c r="Y112" s="53">
        <v>20.154017555705607</v>
      </c>
      <c r="Z112" s="53">
        <v>12.351655629139072</v>
      </c>
      <c r="AA112" s="53">
        <v>22.55891661594644</v>
      </c>
      <c r="AB112" s="53">
        <v>12.380701754385964</v>
      </c>
      <c r="AC112" s="53">
        <v>10.86923076923077</v>
      </c>
      <c r="AD112" s="53">
        <v>19.238521781693589</v>
      </c>
      <c r="AF112" s="53"/>
      <c r="AG112" s="53"/>
      <c r="AI112" s="53">
        <f t="shared" si="8"/>
        <v>0.1</v>
      </c>
      <c r="AJ112" s="53">
        <f t="shared" si="9"/>
        <v>108</v>
      </c>
    </row>
    <row r="113" spans="2:36" hidden="1" x14ac:dyDescent="0.25">
      <c r="B113" s="50"/>
      <c r="C113" s="54"/>
      <c r="D113" s="56"/>
      <c r="E113" s="53">
        <v>109</v>
      </c>
      <c r="F113" s="53">
        <v>19.566197183098595</v>
      </c>
      <c r="G113" s="53">
        <v>20.181834695731158</v>
      </c>
      <c r="H113" s="53">
        <v>18.950000000000003</v>
      </c>
      <c r="I113" s="53">
        <v>11.01081081081081</v>
      </c>
      <c r="J113" s="53">
        <v>16.200000000000003</v>
      </c>
      <c r="K113" s="53">
        <v>11.553711790393013</v>
      </c>
      <c r="L113" s="53">
        <v>12.949003984063744</v>
      </c>
      <c r="M113" s="53">
        <v>12.843678160919541</v>
      </c>
      <c r="N113" s="53">
        <v>17.181132075471702</v>
      </c>
      <c r="O113" s="53">
        <v>8.8956521739130423</v>
      </c>
      <c r="P113" s="53">
        <v>24.320603015075378</v>
      </c>
      <c r="Q113" s="53">
        <v>10.199999999999999</v>
      </c>
      <c r="R113" s="53">
        <v>0.2</v>
      </c>
      <c r="S113" s="53">
        <v>15.142528735632185</v>
      </c>
      <c r="T113" s="53">
        <v>17.507692307692309</v>
      </c>
      <c r="U113" s="53">
        <v>0.2</v>
      </c>
      <c r="V113" s="53">
        <v>4.1999999999999993</v>
      </c>
      <c r="W113" s="53">
        <v>12.7</v>
      </c>
      <c r="X113" s="53">
        <v>6.0823529411764694</v>
      </c>
      <c r="Y113" s="53">
        <v>20.254017555705609</v>
      </c>
      <c r="Z113" s="53">
        <v>12.451655629139072</v>
      </c>
      <c r="AA113" s="53">
        <v>22.658916615946442</v>
      </c>
      <c r="AB113" s="53">
        <v>12.480701754385963</v>
      </c>
      <c r="AC113" s="53">
        <v>10.969230769230769</v>
      </c>
      <c r="AD113" s="53">
        <v>19.33852178169359</v>
      </c>
      <c r="AF113" s="53"/>
      <c r="AG113" s="53"/>
      <c r="AI113" s="53">
        <f t="shared" si="8"/>
        <v>0.2</v>
      </c>
      <c r="AJ113" s="53">
        <f t="shared" si="9"/>
        <v>109</v>
      </c>
    </row>
    <row r="114" spans="2:36" hidden="1" x14ac:dyDescent="0.25">
      <c r="B114" s="50"/>
      <c r="C114" s="54"/>
      <c r="D114" s="56"/>
      <c r="E114" s="53">
        <v>110</v>
      </c>
      <c r="F114" s="53">
        <v>19.666197183098596</v>
      </c>
      <c r="G114" s="53">
        <v>20.28183469573116</v>
      </c>
      <c r="H114" s="53">
        <v>19.050000000000004</v>
      </c>
      <c r="I114" s="53">
        <v>11.110810810810809</v>
      </c>
      <c r="J114" s="53">
        <v>16.300000000000004</v>
      </c>
      <c r="K114" s="53">
        <v>11.653711790393013</v>
      </c>
      <c r="L114" s="53">
        <v>13.049003984063743</v>
      </c>
      <c r="M114" s="53">
        <v>12.943678160919541</v>
      </c>
      <c r="N114" s="53">
        <v>17.281132075471703</v>
      </c>
      <c r="O114" s="53">
        <v>8.9956521739130419</v>
      </c>
      <c r="P114" s="53">
        <v>24.420603015075379</v>
      </c>
      <c r="Q114" s="53">
        <v>10.299999999999999</v>
      </c>
      <c r="R114" s="53">
        <v>0.30000000000000004</v>
      </c>
      <c r="S114" s="53">
        <v>15.242528735632185</v>
      </c>
      <c r="T114" s="53">
        <v>17.607692307692311</v>
      </c>
      <c r="U114" s="53">
        <v>0.30000000000000004</v>
      </c>
      <c r="V114" s="53">
        <v>4.2999999999999989</v>
      </c>
      <c r="W114" s="53">
        <v>12.799999999999999</v>
      </c>
      <c r="X114" s="53">
        <v>6.1823529411764691</v>
      </c>
      <c r="Y114" s="53">
        <v>20.35401755570561</v>
      </c>
      <c r="Z114" s="53">
        <v>12.551655629139072</v>
      </c>
      <c r="AA114" s="53">
        <v>22.758916615946443</v>
      </c>
      <c r="AB114" s="53">
        <v>12.580701754385963</v>
      </c>
      <c r="AC114" s="53">
        <v>11.069230769230769</v>
      </c>
      <c r="AD114" s="53">
        <v>19.438521781693591</v>
      </c>
      <c r="AF114" s="53"/>
      <c r="AG114" s="53"/>
      <c r="AI114" s="53">
        <f t="shared" si="8"/>
        <v>0.30000000000000004</v>
      </c>
      <c r="AJ114" s="53">
        <f t="shared" si="9"/>
        <v>110</v>
      </c>
    </row>
    <row r="115" spans="2:36" hidden="1" x14ac:dyDescent="0.25">
      <c r="B115" s="50"/>
      <c r="C115" s="51"/>
      <c r="D115" s="51"/>
      <c r="E115" s="53">
        <v>111</v>
      </c>
      <c r="F115" s="53">
        <v>19.766197183098598</v>
      </c>
      <c r="G115" s="53">
        <v>20.381834695731161</v>
      </c>
      <c r="H115" s="53">
        <v>19.150000000000006</v>
      </c>
      <c r="I115" s="53">
        <v>11.210810810810809</v>
      </c>
      <c r="J115" s="53">
        <v>16.400000000000006</v>
      </c>
      <c r="K115" s="53">
        <v>11.753711790393012</v>
      </c>
      <c r="L115" s="53">
        <v>13.149003984063743</v>
      </c>
      <c r="M115" s="53">
        <v>13.043678160919541</v>
      </c>
      <c r="N115" s="53">
        <v>17.381132075471704</v>
      </c>
      <c r="O115" s="53">
        <v>9.0956521739130416</v>
      </c>
      <c r="P115" s="53">
        <v>24.52060301507538</v>
      </c>
      <c r="Q115" s="53">
        <v>10.399999999999999</v>
      </c>
      <c r="R115" s="53">
        <v>0.4</v>
      </c>
      <c r="S115" s="53">
        <v>15.342528735632184</v>
      </c>
      <c r="T115" s="53">
        <v>17.707692307692312</v>
      </c>
      <c r="U115" s="53">
        <v>0.4</v>
      </c>
      <c r="V115" s="53">
        <v>4.3999999999999986</v>
      </c>
      <c r="W115" s="53">
        <v>12.899999999999999</v>
      </c>
      <c r="X115" s="53">
        <v>6.2823529411764687</v>
      </c>
      <c r="Y115" s="53">
        <v>20.454017555705612</v>
      </c>
      <c r="Z115" s="53">
        <v>12.651655629139071</v>
      </c>
      <c r="AA115" s="53">
        <v>22.858916615946445</v>
      </c>
      <c r="AB115" s="53">
        <v>12.680701754385963</v>
      </c>
      <c r="AC115" s="53">
        <v>11.169230769230769</v>
      </c>
      <c r="AD115" s="53">
        <v>19.538521781693593</v>
      </c>
      <c r="AF115" s="53"/>
      <c r="AG115" s="53"/>
      <c r="AI115" s="53">
        <f t="shared" si="8"/>
        <v>0.4</v>
      </c>
      <c r="AJ115" s="53">
        <f t="shared" si="9"/>
        <v>111</v>
      </c>
    </row>
    <row r="116" spans="2:36" hidden="1" x14ac:dyDescent="0.25">
      <c r="B116" s="50"/>
      <c r="C116" s="52"/>
      <c r="D116" s="52"/>
      <c r="E116" s="53">
        <v>112</v>
      </c>
      <c r="F116" s="53">
        <v>19.866197183098599</v>
      </c>
      <c r="G116" s="53">
        <v>20.481834695731163</v>
      </c>
      <c r="H116" s="53">
        <v>19.250000000000007</v>
      </c>
      <c r="I116" s="53">
        <v>11.310810810810809</v>
      </c>
      <c r="J116" s="53">
        <v>16.500000000000007</v>
      </c>
      <c r="K116" s="53">
        <v>11.853711790393012</v>
      </c>
      <c r="L116" s="53">
        <v>13.249003984063743</v>
      </c>
      <c r="M116" s="53">
        <v>13.14367816091954</v>
      </c>
      <c r="N116" s="53">
        <v>17.481132075471706</v>
      </c>
      <c r="O116" s="53">
        <v>9.1956521739130412</v>
      </c>
      <c r="P116" s="53">
        <v>24.620603015075382</v>
      </c>
      <c r="Q116" s="53">
        <v>10.499999999999998</v>
      </c>
      <c r="R116" s="53">
        <v>0.5</v>
      </c>
      <c r="S116" s="53">
        <v>15.442528735632184</v>
      </c>
      <c r="T116" s="53">
        <v>17.807692307692314</v>
      </c>
      <c r="U116" s="53">
        <v>0.5</v>
      </c>
      <c r="V116" s="53">
        <v>4.4999999999999982</v>
      </c>
      <c r="W116" s="53">
        <v>12.999999999999998</v>
      </c>
      <c r="X116" s="53">
        <v>6.3823529411764683</v>
      </c>
      <c r="Y116" s="53">
        <v>20.554017555705613</v>
      </c>
      <c r="Z116" s="53">
        <v>12.751655629139071</v>
      </c>
      <c r="AA116" s="53">
        <v>22.958916615946446</v>
      </c>
      <c r="AB116" s="53">
        <v>12.780701754385962</v>
      </c>
      <c r="AC116" s="53">
        <v>11.269230769230768</v>
      </c>
      <c r="AD116" s="53">
        <v>19.638521781693594</v>
      </c>
      <c r="AF116" s="53"/>
      <c r="AG116" s="53"/>
      <c r="AI116" s="53">
        <f t="shared" si="8"/>
        <v>0.5</v>
      </c>
      <c r="AJ116" s="53">
        <f t="shared" si="9"/>
        <v>112</v>
      </c>
    </row>
    <row r="117" spans="2:36" hidden="1" x14ac:dyDescent="0.25">
      <c r="B117" s="50"/>
      <c r="C117" s="54"/>
      <c r="D117" s="54"/>
      <c r="E117" s="53">
        <v>113</v>
      </c>
      <c r="F117" s="53">
        <v>19.9661971830986</v>
      </c>
      <c r="G117" s="53">
        <v>20.581834695731164</v>
      </c>
      <c r="H117" s="53">
        <v>19.350000000000009</v>
      </c>
      <c r="I117" s="53">
        <v>11.410810810810808</v>
      </c>
      <c r="J117" s="53">
        <v>16.600000000000009</v>
      </c>
      <c r="K117" s="53">
        <v>11.953711790393012</v>
      </c>
      <c r="L117" s="53">
        <v>13.349003984063742</v>
      </c>
      <c r="M117" s="53">
        <v>13.24367816091954</v>
      </c>
      <c r="N117" s="53">
        <v>17.581132075471707</v>
      </c>
      <c r="O117" s="53">
        <v>9.2956521739130409</v>
      </c>
      <c r="P117" s="53">
        <v>24.720603015075383</v>
      </c>
      <c r="Q117" s="53">
        <v>10.599999999999998</v>
      </c>
      <c r="R117" s="53">
        <v>0.6</v>
      </c>
      <c r="S117" s="53">
        <v>15.542528735632184</v>
      </c>
      <c r="T117" s="53">
        <v>17.907692307692315</v>
      </c>
      <c r="U117" s="53">
        <v>0.6</v>
      </c>
      <c r="V117" s="53">
        <v>4.5999999999999979</v>
      </c>
      <c r="W117" s="53">
        <v>13.099999999999998</v>
      </c>
      <c r="X117" s="53">
        <v>6.482352941176468</v>
      </c>
      <c r="Y117" s="53">
        <v>20.654017555705614</v>
      </c>
      <c r="Z117" s="53">
        <v>12.851655629139071</v>
      </c>
      <c r="AA117" s="53">
        <v>23.058916615946448</v>
      </c>
      <c r="AB117" s="53">
        <v>12.880701754385962</v>
      </c>
      <c r="AC117" s="53">
        <v>11.369230769230768</v>
      </c>
      <c r="AD117" s="53">
        <v>19.738521781693596</v>
      </c>
      <c r="AF117" s="53"/>
      <c r="AG117" s="53"/>
      <c r="AI117" s="53">
        <f t="shared" si="8"/>
        <v>0.6</v>
      </c>
      <c r="AJ117" s="53">
        <f t="shared" si="9"/>
        <v>113</v>
      </c>
    </row>
    <row r="118" spans="2:36" hidden="1" x14ac:dyDescent="0.25">
      <c r="B118" s="50"/>
      <c r="C118" s="54"/>
      <c r="D118" s="54"/>
      <c r="E118" s="53">
        <v>114</v>
      </c>
      <c r="F118" s="53">
        <v>20.066197183098602</v>
      </c>
      <c r="G118" s="53">
        <v>20.681834695731165</v>
      </c>
      <c r="H118" s="53">
        <v>19.45000000000001</v>
      </c>
      <c r="I118" s="53">
        <v>11.510810810810808</v>
      </c>
      <c r="J118" s="53">
        <v>16.70000000000001</v>
      </c>
      <c r="K118" s="53">
        <v>12.053711790393011</v>
      </c>
      <c r="L118" s="53">
        <v>13.449003984063742</v>
      </c>
      <c r="M118" s="53">
        <v>13.34367816091954</v>
      </c>
      <c r="N118" s="53">
        <v>17.681132075471709</v>
      </c>
      <c r="O118" s="53">
        <v>9.3956521739130405</v>
      </c>
      <c r="P118" s="53">
        <v>24.820603015075385</v>
      </c>
      <c r="Q118" s="53">
        <v>10.699999999999998</v>
      </c>
      <c r="R118" s="53">
        <v>0.7</v>
      </c>
      <c r="S118" s="53">
        <v>15.642528735632183</v>
      </c>
      <c r="T118" s="53">
        <v>18.007692307692317</v>
      </c>
      <c r="U118" s="53">
        <v>0.7</v>
      </c>
      <c r="V118" s="53">
        <v>4.6999999999999975</v>
      </c>
      <c r="W118" s="53">
        <v>13.199999999999998</v>
      </c>
      <c r="X118" s="53">
        <v>6.5823529411764676</v>
      </c>
      <c r="Y118" s="53">
        <v>20.754017555705616</v>
      </c>
      <c r="Z118" s="53">
        <v>12.95165562913907</v>
      </c>
      <c r="AA118" s="53">
        <v>23.158916615946449</v>
      </c>
      <c r="AB118" s="53">
        <v>12.980701754385962</v>
      </c>
      <c r="AC118" s="53">
        <v>11.469230769230768</v>
      </c>
      <c r="AD118" s="53">
        <v>19.838521781693597</v>
      </c>
      <c r="AF118" s="53"/>
      <c r="AG118" s="53"/>
      <c r="AI118" s="53">
        <f t="shared" si="8"/>
        <v>0.7</v>
      </c>
      <c r="AJ118" s="53">
        <f t="shared" si="9"/>
        <v>114</v>
      </c>
    </row>
    <row r="119" spans="2:36" hidden="1" x14ac:dyDescent="0.25">
      <c r="B119" s="50"/>
      <c r="C119" s="54"/>
      <c r="D119" s="54"/>
      <c r="E119" s="53">
        <v>115</v>
      </c>
      <c r="F119" s="53">
        <v>20.166197183098603</v>
      </c>
      <c r="G119" s="53">
        <v>20.781834695731167</v>
      </c>
      <c r="H119" s="53">
        <v>19.550000000000011</v>
      </c>
      <c r="I119" s="53">
        <v>11.610810810810808</v>
      </c>
      <c r="J119" s="53">
        <v>16.800000000000011</v>
      </c>
      <c r="K119" s="53">
        <v>12.153711790393011</v>
      </c>
      <c r="L119" s="53">
        <v>13.549003984063742</v>
      </c>
      <c r="M119" s="53">
        <v>13.443678160919539</v>
      </c>
      <c r="N119" s="53">
        <v>17.78113207547171</v>
      </c>
      <c r="O119" s="53">
        <v>9.4956521739130402</v>
      </c>
      <c r="P119" s="53">
        <v>24.920603015075386</v>
      </c>
      <c r="Q119" s="53">
        <v>10.799999999999997</v>
      </c>
      <c r="R119" s="53">
        <v>0.79999999999999993</v>
      </c>
      <c r="S119" s="53">
        <v>15.742528735632183</v>
      </c>
      <c r="T119" s="53">
        <v>18.107692307692318</v>
      </c>
      <c r="U119" s="53">
        <v>0.79999999999999993</v>
      </c>
      <c r="V119" s="53">
        <v>4.7999999999999972</v>
      </c>
      <c r="W119" s="53">
        <v>13.299999999999997</v>
      </c>
      <c r="X119" s="53">
        <v>6.6823529411764673</v>
      </c>
      <c r="Y119" s="53">
        <v>20.854017555705617</v>
      </c>
      <c r="Z119" s="53">
        <v>13.05165562913907</v>
      </c>
      <c r="AA119" s="53">
        <v>23.25891661594645</v>
      </c>
      <c r="AB119" s="53">
        <v>13.080701754385961</v>
      </c>
      <c r="AC119" s="53">
        <v>11.569230769230767</v>
      </c>
      <c r="AD119" s="53">
        <v>19.938521781693598</v>
      </c>
      <c r="AF119" s="53"/>
      <c r="AG119" s="53"/>
      <c r="AI119" s="53">
        <f t="shared" si="8"/>
        <v>0.79999999999999993</v>
      </c>
      <c r="AJ119" s="53">
        <f t="shared" si="9"/>
        <v>115</v>
      </c>
    </row>
    <row r="120" spans="2:36" hidden="1" x14ac:dyDescent="0.25">
      <c r="B120" s="50"/>
      <c r="C120" s="54"/>
      <c r="D120" s="54"/>
      <c r="E120" s="53">
        <v>116</v>
      </c>
      <c r="F120" s="53">
        <v>20.266197183098605</v>
      </c>
      <c r="G120" s="53">
        <v>20.881834695731168</v>
      </c>
      <c r="H120" s="53">
        <v>19.650000000000013</v>
      </c>
      <c r="I120" s="53">
        <v>11.710810810810807</v>
      </c>
      <c r="J120" s="53">
        <v>16.900000000000013</v>
      </c>
      <c r="K120" s="53">
        <v>12.253711790393011</v>
      </c>
      <c r="L120" s="53">
        <v>13.649003984063741</v>
      </c>
      <c r="M120" s="53">
        <v>13.543678160919539</v>
      </c>
      <c r="N120" s="53">
        <v>17.881132075471712</v>
      </c>
      <c r="O120" s="53">
        <v>9.5956521739130398</v>
      </c>
      <c r="P120" s="53">
        <v>25.020603015075388</v>
      </c>
      <c r="Q120" s="53">
        <v>10.899999999999997</v>
      </c>
      <c r="R120" s="53">
        <v>0.89999999999999991</v>
      </c>
      <c r="S120" s="53">
        <v>15.842528735632182</v>
      </c>
      <c r="T120" s="53">
        <v>18.207692307692319</v>
      </c>
      <c r="U120" s="53">
        <v>0.89999999999999991</v>
      </c>
      <c r="V120" s="53">
        <v>4.8999999999999968</v>
      </c>
      <c r="W120" s="53">
        <v>13.399999999999997</v>
      </c>
      <c r="X120" s="53">
        <v>6.7823529411764669</v>
      </c>
      <c r="Y120" s="53">
        <v>20.954017555705619</v>
      </c>
      <c r="Z120" s="53">
        <v>13.15165562913907</v>
      </c>
      <c r="AA120" s="53">
        <v>23.358916615946452</v>
      </c>
      <c r="AB120" s="53">
        <v>13.180701754385961</v>
      </c>
      <c r="AC120" s="53">
        <v>11.669230769230767</v>
      </c>
      <c r="AD120" s="53">
        <v>20.0385217816936</v>
      </c>
      <c r="AF120" s="53"/>
      <c r="AG120" s="53"/>
      <c r="AI120" s="53">
        <f t="shared" si="8"/>
        <v>0.89999999999999991</v>
      </c>
      <c r="AJ120" s="53">
        <f t="shared" si="9"/>
        <v>116</v>
      </c>
    </row>
    <row r="121" spans="2:36" hidden="1" x14ac:dyDescent="0.25">
      <c r="B121" s="50"/>
      <c r="C121" s="54"/>
      <c r="D121" s="54"/>
      <c r="E121" s="53">
        <v>117</v>
      </c>
      <c r="F121" s="53">
        <v>20.366197183098606</v>
      </c>
      <c r="G121" s="53">
        <v>20.98183469573117</v>
      </c>
      <c r="H121" s="53">
        <v>19.750000000000014</v>
      </c>
      <c r="I121" s="53">
        <v>11.810810810810807</v>
      </c>
      <c r="J121" s="53">
        <v>17.000000000000014</v>
      </c>
      <c r="K121" s="53">
        <v>12.35371179039301</v>
      </c>
      <c r="L121" s="53">
        <v>13.749003984063741</v>
      </c>
      <c r="M121" s="53">
        <v>13.643678160919539</v>
      </c>
      <c r="N121" s="53">
        <v>17.981132075471713</v>
      </c>
      <c r="O121" s="53">
        <v>9.6956521739130395</v>
      </c>
      <c r="P121" s="53">
        <v>25.120603015075389</v>
      </c>
      <c r="Q121" s="53">
        <v>10.999999999999996</v>
      </c>
      <c r="R121" s="53">
        <v>0.99999999999999989</v>
      </c>
      <c r="S121" s="53">
        <v>15.942528735632182</v>
      </c>
      <c r="T121" s="53">
        <v>18.307692307692321</v>
      </c>
      <c r="U121" s="53">
        <v>0.99999999999999989</v>
      </c>
      <c r="V121" s="53">
        <v>4.9999999999999964</v>
      </c>
      <c r="W121" s="53">
        <v>13.499999999999996</v>
      </c>
      <c r="X121" s="53">
        <v>6.8823529411764666</v>
      </c>
      <c r="Y121" s="53">
        <v>21.05401755570562</v>
      </c>
      <c r="Z121" s="53">
        <v>13.251655629139069</v>
      </c>
      <c r="AA121" s="53">
        <v>23.458916615946453</v>
      </c>
      <c r="AB121" s="53">
        <v>13.28070175438596</v>
      </c>
      <c r="AC121" s="53">
        <v>11.769230769230766</v>
      </c>
      <c r="AD121" s="53">
        <v>20.138521781693601</v>
      </c>
      <c r="AF121" s="53"/>
      <c r="AG121" s="53"/>
      <c r="AI121" s="53">
        <f t="shared" si="8"/>
        <v>0.99999999999999989</v>
      </c>
      <c r="AJ121" s="53">
        <f t="shared" si="9"/>
        <v>117</v>
      </c>
    </row>
    <row r="122" spans="2:36" hidden="1" x14ac:dyDescent="0.25">
      <c r="B122" s="50"/>
      <c r="C122" s="54"/>
      <c r="D122" s="54"/>
      <c r="E122" s="53">
        <v>118</v>
      </c>
      <c r="F122" s="53">
        <v>20.466197183098608</v>
      </c>
      <c r="G122" s="53">
        <v>21.081834695731171</v>
      </c>
      <c r="H122" s="53">
        <v>19.850000000000016</v>
      </c>
      <c r="I122" s="53">
        <v>11.910810810810807</v>
      </c>
      <c r="J122" s="53">
        <v>17.100000000000016</v>
      </c>
      <c r="K122" s="53">
        <v>12.45371179039301</v>
      </c>
      <c r="L122" s="53">
        <v>13.84900398406374</v>
      </c>
      <c r="M122" s="53">
        <v>13.743678160919538</v>
      </c>
      <c r="N122" s="53">
        <v>18.081132075471714</v>
      </c>
      <c r="O122" s="53">
        <v>9.7956521739130391</v>
      </c>
      <c r="P122" s="53">
        <v>25.22060301507539</v>
      </c>
      <c r="Q122" s="53">
        <v>11.099999999999996</v>
      </c>
      <c r="R122" s="53">
        <v>1.0999999999999999</v>
      </c>
      <c r="S122" s="53">
        <v>16.042528735632182</v>
      </c>
      <c r="T122" s="53">
        <v>18.407692307692322</v>
      </c>
      <c r="U122" s="53">
        <v>1.0999999999999999</v>
      </c>
      <c r="V122" s="53">
        <v>5.0999999999999961</v>
      </c>
      <c r="W122" s="53">
        <v>13.599999999999996</v>
      </c>
      <c r="X122" s="53">
        <v>6.9823529411764662</v>
      </c>
      <c r="Y122" s="53">
        <v>21.154017555705622</v>
      </c>
      <c r="Z122" s="53">
        <v>13.351655629139069</v>
      </c>
      <c r="AA122" s="53">
        <v>23.558916615946455</v>
      </c>
      <c r="AB122" s="53">
        <v>13.38070175438596</v>
      </c>
      <c r="AC122" s="53">
        <v>11.869230769230766</v>
      </c>
      <c r="AD122" s="53">
        <v>20.238521781693603</v>
      </c>
      <c r="AF122" s="53"/>
      <c r="AG122" s="53"/>
      <c r="AI122" s="53">
        <f t="shared" si="8"/>
        <v>1.0999999999999999</v>
      </c>
      <c r="AJ122" s="53">
        <f t="shared" si="9"/>
        <v>118</v>
      </c>
    </row>
    <row r="123" spans="2:36" hidden="1" x14ac:dyDescent="0.25">
      <c r="B123" s="50"/>
      <c r="C123" s="54"/>
      <c r="D123" s="54"/>
      <c r="E123" s="53">
        <v>119</v>
      </c>
      <c r="F123" s="53">
        <v>20.566197183098609</v>
      </c>
      <c r="G123" s="53">
        <v>21.181834695731173</v>
      </c>
      <c r="H123" s="53">
        <v>19.950000000000017</v>
      </c>
      <c r="I123" s="53">
        <v>12.010810810810806</v>
      </c>
      <c r="J123" s="53">
        <v>17.200000000000017</v>
      </c>
      <c r="K123" s="53">
        <v>12.55371179039301</v>
      </c>
      <c r="L123" s="53">
        <v>13.94900398406374</v>
      </c>
      <c r="M123" s="53">
        <v>13.843678160919538</v>
      </c>
      <c r="N123" s="53">
        <v>18.181132075471716</v>
      </c>
      <c r="O123" s="53">
        <v>9.8956521739130388</v>
      </c>
      <c r="P123" s="53">
        <v>25.320603015075392</v>
      </c>
      <c r="Q123" s="53">
        <v>11.199999999999996</v>
      </c>
      <c r="R123" s="53">
        <v>1.2</v>
      </c>
      <c r="S123" s="53">
        <v>16.142528735632183</v>
      </c>
      <c r="T123" s="53">
        <v>18.507692307692324</v>
      </c>
      <c r="U123" s="53">
        <v>1.2</v>
      </c>
      <c r="V123" s="53">
        <v>5.1999999999999957</v>
      </c>
      <c r="W123" s="53">
        <v>13.699999999999996</v>
      </c>
      <c r="X123" s="53">
        <v>7.0823529411764659</v>
      </c>
      <c r="Y123" s="53">
        <v>21.254017555705623</v>
      </c>
      <c r="Z123" s="53">
        <v>13.451655629139069</v>
      </c>
      <c r="AA123" s="53">
        <v>23.658916615946456</v>
      </c>
      <c r="AB123" s="53">
        <v>13.48070175438596</v>
      </c>
      <c r="AC123" s="53">
        <v>11.969230769230766</v>
      </c>
      <c r="AD123" s="53">
        <v>20.338521781693604</v>
      </c>
      <c r="AF123" s="53"/>
      <c r="AG123" s="53"/>
      <c r="AI123" s="53">
        <f t="shared" si="8"/>
        <v>1.2</v>
      </c>
      <c r="AJ123" s="53">
        <f t="shared" si="9"/>
        <v>119</v>
      </c>
    </row>
    <row r="124" spans="2:36" hidden="1" x14ac:dyDescent="0.25">
      <c r="B124" s="50"/>
      <c r="C124" s="55"/>
      <c r="D124" s="55"/>
      <c r="E124" s="53">
        <v>120</v>
      </c>
      <c r="F124" s="53">
        <v>20.66619718309861</v>
      </c>
      <c r="G124" s="53">
        <v>21.281834695731174</v>
      </c>
      <c r="H124" s="53">
        <v>20.050000000000018</v>
      </c>
      <c r="I124" s="53">
        <v>12.110810810810806</v>
      </c>
      <c r="J124" s="53">
        <v>17.300000000000018</v>
      </c>
      <c r="K124" s="53">
        <v>12.653711790393009</v>
      </c>
      <c r="L124" s="53">
        <v>14.04900398406374</v>
      </c>
      <c r="M124" s="53">
        <v>13.943678160919537</v>
      </c>
      <c r="N124" s="53">
        <v>18.281132075471717</v>
      </c>
      <c r="O124" s="53">
        <v>9.9956521739130384</v>
      </c>
      <c r="P124" s="53">
        <v>25.420603015075393</v>
      </c>
      <c r="Q124" s="53">
        <v>11.299999999999995</v>
      </c>
      <c r="R124" s="53">
        <v>1.3</v>
      </c>
      <c r="S124" s="53">
        <v>16.242528735632185</v>
      </c>
      <c r="T124" s="53">
        <v>18.607692307692325</v>
      </c>
      <c r="U124" s="53">
        <v>1.3</v>
      </c>
      <c r="V124" s="53">
        <v>5.2999999999999954</v>
      </c>
      <c r="W124" s="53">
        <v>13.799999999999995</v>
      </c>
      <c r="X124" s="53">
        <v>7.1823529411764655</v>
      </c>
      <c r="Y124" s="53">
        <v>21.354017555705624</v>
      </c>
      <c r="Z124" s="53">
        <v>13.551655629139068</v>
      </c>
      <c r="AA124" s="53">
        <v>23.758916615946458</v>
      </c>
      <c r="AB124" s="53">
        <v>13.580701754385959</v>
      </c>
      <c r="AC124" s="53">
        <v>12.069230769230765</v>
      </c>
      <c r="AD124" s="53">
        <v>20.438521781693606</v>
      </c>
      <c r="AF124" s="53"/>
      <c r="AG124" s="53"/>
      <c r="AI124" s="53">
        <f t="shared" si="8"/>
        <v>1.3</v>
      </c>
      <c r="AJ124" s="53">
        <f t="shared" si="9"/>
        <v>120</v>
      </c>
    </row>
    <row r="125" spans="2:36" hidden="1" x14ac:dyDescent="0.25">
      <c r="B125" s="50"/>
      <c r="C125" s="57"/>
      <c r="D125" s="58"/>
      <c r="E125" s="53">
        <v>121</v>
      </c>
      <c r="F125" s="53">
        <v>20.766197183098612</v>
      </c>
      <c r="G125" s="53">
        <v>21.381834695731175</v>
      </c>
      <c r="H125" s="53">
        <v>20.15000000000002</v>
      </c>
      <c r="I125" s="53">
        <v>12.210810810810806</v>
      </c>
      <c r="J125" s="53">
        <v>17.40000000000002</v>
      </c>
      <c r="K125" s="53">
        <v>12.753711790393009</v>
      </c>
      <c r="L125" s="53">
        <v>14.149003984063739</v>
      </c>
      <c r="M125" s="53">
        <v>14.043678160919537</v>
      </c>
      <c r="N125" s="53">
        <v>18.381132075471719</v>
      </c>
      <c r="O125" s="53">
        <v>10.095652173913038</v>
      </c>
      <c r="P125" s="53">
        <v>25.520603015075395</v>
      </c>
      <c r="Q125" s="53">
        <v>11.399999999999995</v>
      </c>
      <c r="R125" s="53">
        <v>1.4000000000000001</v>
      </c>
      <c r="S125" s="53">
        <v>16.342528735632186</v>
      </c>
      <c r="T125" s="53">
        <v>18.707692307692326</v>
      </c>
      <c r="U125" s="53">
        <v>1.4000000000000001</v>
      </c>
      <c r="V125" s="53">
        <v>5.399999999999995</v>
      </c>
      <c r="W125" s="53">
        <v>13.899999999999995</v>
      </c>
      <c r="X125" s="53">
        <v>7.2823529411764651</v>
      </c>
      <c r="Y125" s="53">
        <v>21.454017555705626</v>
      </c>
      <c r="Z125" s="53">
        <v>13.651655629139068</v>
      </c>
      <c r="AA125" s="53">
        <v>23.858916615946459</v>
      </c>
      <c r="AB125" s="53">
        <v>13.680701754385959</v>
      </c>
      <c r="AC125" s="53">
        <v>12.169230769230765</v>
      </c>
      <c r="AD125" s="53">
        <v>20.538521781693607</v>
      </c>
      <c r="AF125" s="53"/>
      <c r="AG125" s="53"/>
      <c r="AI125" s="53">
        <f t="shared" si="8"/>
        <v>1.4000000000000001</v>
      </c>
      <c r="AJ125" s="53">
        <f t="shared" si="9"/>
        <v>121</v>
      </c>
    </row>
    <row r="126" spans="2:36" hidden="1" x14ac:dyDescent="0.25">
      <c r="B126" s="50"/>
      <c r="C126" s="57"/>
      <c r="D126" s="58"/>
      <c r="E126" s="53">
        <v>122</v>
      </c>
      <c r="F126" s="53">
        <v>20.866197183098613</v>
      </c>
      <c r="G126" s="53">
        <v>21.481834695731177</v>
      </c>
      <c r="H126" s="53">
        <v>20.250000000000021</v>
      </c>
      <c r="I126" s="53">
        <v>12.310810810810805</v>
      </c>
      <c r="J126" s="53">
        <v>17.500000000000021</v>
      </c>
      <c r="K126" s="53">
        <v>12.853711790393008</v>
      </c>
      <c r="L126" s="53">
        <v>14.249003984063739</v>
      </c>
      <c r="M126" s="53">
        <v>14.143678160919537</v>
      </c>
      <c r="N126" s="53">
        <v>18.48113207547172</v>
      </c>
      <c r="O126" s="53">
        <v>10.195652173913038</v>
      </c>
      <c r="P126" s="53">
        <v>25.620603015075396</v>
      </c>
      <c r="Q126" s="53">
        <v>11.499999999999995</v>
      </c>
      <c r="R126" s="53">
        <v>1.5000000000000002</v>
      </c>
      <c r="S126" s="53">
        <v>16.442528735632187</v>
      </c>
      <c r="T126" s="53">
        <v>18.807692307692328</v>
      </c>
      <c r="U126" s="53">
        <v>1.5000000000000002</v>
      </c>
      <c r="V126" s="53">
        <v>5.4999999999999947</v>
      </c>
      <c r="W126" s="53">
        <v>13.999999999999995</v>
      </c>
      <c r="X126" s="53">
        <v>7.3823529411764648</v>
      </c>
      <c r="Y126" s="53">
        <v>21.554017555705627</v>
      </c>
      <c r="Z126" s="53">
        <v>13.751655629139067</v>
      </c>
      <c r="AA126" s="53">
        <v>23.95891661594646</v>
      </c>
      <c r="AB126" s="53">
        <v>13.780701754385959</v>
      </c>
      <c r="AC126" s="53">
        <v>12.269230769230765</v>
      </c>
      <c r="AD126" s="53">
        <v>20.638521781693608</v>
      </c>
      <c r="AF126" s="53"/>
      <c r="AG126" s="53"/>
      <c r="AI126" s="53">
        <f t="shared" si="8"/>
        <v>1.5000000000000002</v>
      </c>
      <c r="AJ126" s="53">
        <f t="shared" si="9"/>
        <v>122</v>
      </c>
    </row>
    <row r="127" spans="2:36" hidden="1" x14ac:dyDescent="0.25">
      <c r="B127" s="50"/>
      <c r="C127" s="57"/>
      <c r="D127" s="58"/>
      <c r="E127" s="53">
        <v>123</v>
      </c>
      <c r="F127" s="53">
        <v>20.966197183098615</v>
      </c>
      <c r="G127" s="53">
        <v>21.581834695731178</v>
      </c>
      <c r="H127" s="53">
        <v>20.350000000000023</v>
      </c>
      <c r="I127" s="53">
        <v>12.410810810810805</v>
      </c>
      <c r="J127" s="53">
        <v>17.600000000000023</v>
      </c>
      <c r="K127" s="53">
        <v>12.953711790393008</v>
      </c>
      <c r="L127" s="53">
        <v>14.349003984063739</v>
      </c>
      <c r="M127" s="53">
        <v>14.243678160919536</v>
      </c>
      <c r="N127" s="53">
        <v>18.581132075471722</v>
      </c>
      <c r="O127" s="53">
        <v>10.295652173913037</v>
      </c>
      <c r="P127" s="53">
        <v>25.720603015075397</v>
      </c>
      <c r="Q127" s="53">
        <v>11.599999999999994</v>
      </c>
      <c r="R127" s="53">
        <v>1.6000000000000003</v>
      </c>
      <c r="S127" s="53">
        <v>16.542528735632189</v>
      </c>
      <c r="T127" s="53">
        <v>18.907692307692329</v>
      </c>
      <c r="U127" s="53">
        <v>1.6000000000000003</v>
      </c>
      <c r="V127" s="53">
        <v>5.5999999999999943</v>
      </c>
      <c r="W127" s="53">
        <v>14.099999999999994</v>
      </c>
      <c r="X127" s="53">
        <v>7.4823529411764644</v>
      </c>
      <c r="Y127" s="53">
        <v>21.654017555705629</v>
      </c>
      <c r="Z127" s="53">
        <v>13.851655629139067</v>
      </c>
      <c r="AA127" s="53">
        <v>24.058916615946462</v>
      </c>
      <c r="AB127" s="53">
        <v>13.880701754385958</v>
      </c>
      <c r="AC127" s="53">
        <v>12.369230769230764</v>
      </c>
      <c r="AD127" s="53">
        <v>20.73852178169361</v>
      </c>
      <c r="AF127" s="53"/>
      <c r="AG127" s="53"/>
      <c r="AI127" s="53">
        <f t="shared" si="8"/>
        <v>1.6000000000000003</v>
      </c>
      <c r="AJ127" s="53">
        <f t="shared" si="9"/>
        <v>123</v>
      </c>
    </row>
    <row r="128" spans="2:36" hidden="1" x14ac:dyDescent="0.25">
      <c r="B128" s="50"/>
      <c r="C128" s="59"/>
      <c r="D128" s="58"/>
      <c r="E128" s="53">
        <v>124</v>
      </c>
      <c r="F128" s="53">
        <v>21.066197183098616</v>
      </c>
      <c r="G128" s="53">
        <v>21.68183469573118</v>
      </c>
      <c r="H128" s="53">
        <v>20.450000000000024</v>
      </c>
      <c r="I128" s="53">
        <v>12.510810810810804</v>
      </c>
      <c r="J128" s="53">
        <v>17.700000000000024</v>
      </c>
      <c r="K128" s="53">
        <v>13.053711790393008</v>
      </c>
      <c r="L128" s="53">
        <v>14.449003984063738</v>
      </c>
      <c r="M128" s="53">
        <v>14.343678160919536</v>
      </c>
      <c r="N128" s="53">
        <v>18.681132075471723</v>
      </c>
      <c r="O128" s="53">
        <v>10.395652173913037</v>
      </c>
      <c r="P128" s="53">
        <v>25.820603015075399</v>
      </c>
      <c r="Q128" s="53">
        <v>11.699999999999994</v>
      </c>
      <c r="R128" s="53">
        <v>1.7000000000000004</v>
      </c>
      <c r="S128" s="53">
        <v>16.64252873563219</v>
      </c>
      <c r="T128" s="53">
        <v>19.007692307692331</v>
      </c>
      <c r="U128" s="53">
        <v>1.7000000000000004</v>
      </c>
      <c r="V128" s="53">
        <v>5.699999999999994</v>
      </c>
      <c r="W128" s="53">
        <v>14.199999999999994</v>
      </c>
      <c r="X128" s="53">
        <v>7.5823529411764641</v>
      </c>
      <c r="Y128" s="53">
        <v>21.75401755570563</v>
      </c>
      <c r="Z128" s="53">
        <v>13.951655629139067</v>
      </c>
      <c r="AA128" s="53">
        <v>24.158916615946463</v>
      </c>
      <c r="AB128" s="53">
        <v>13.980701754385958</v>
      </c>
      <c r="AC128" s="53">
        <v>12.469230769230764</v>
      </c>
      <c r="AD128" s="53">
        <v>20.838521781693611</v>
      </c>
      <c r="AF128" s="53"/>
      <c r="AG128" s="53"/>
      <c r="AI128" s="53">
        <f t="shared" si="8"/>
        <v>1.7000000000000004</v>
      </c>
      <c r="AJ128" s="53">
        <f t="shared" si="9"/>
        <v>124</v>
      </c>
    </row>
    <row r="129" spans="2:36" hidden="1" x14ac:dyDescent="0.25">
      <c r="B129" s="50"/>
      <c r="C129" s="57"/>
      <c r="D129" s="58"/>
      <c r="E129" s="53">
        <v>125</v>
      </c>
      <c r="F129" s="53">
        <v>21.166197183098618</v>
      </c>
      <c r="G129" s="53">
        <v>21.781834695731181</v>
      </c>
      <c r="H129" s="53">
        <v>20.550000000000026</v>
      </c>
      <c r="I129" s="53">
        <v>12.610810810810804</v>
      </c>
      <c r="J129" s="53">
        <v>17.800000000000026</v>
      </c>
      <c r="K129" s="53">
        <v>13.153711790393007</v>
      </c>
      <c r="L129" s="53">
        <v>14.549003984063738</v>
      </c>
      <c r="M129" s="53">
        <v>14.443678160919536</v>
      </c>
      <c r="N129" s="53">
        <v>18.781132075471724</v>
      </c>
      <c r="O129" s="53">
        <v>10.495652173913037</v>
      </c>
      <c r="P129" s="53">
        <v>25.9206030150754</v>
      </c>
      <c r="Q129" s="53">
        <v>11.799999999999994</v>
      </c>
      <c r="R129" s="53">
        <v>1.8000000000000005</v>
      </c>
      <c r="S129" s="53">
        <v>16.742528735632192</v>
      </c>
      <c r="T129" s="53">
        <v>19.107692307692332</v>
      </c>
      <c r="U129" s="53">
        <v>1.8000000000000005</v>
      </c>
      <c r="V129" s="53">
        <v>5.7999999999999936</v>
      </c>
      <c r="W129" s="53">
        <v>14.299999999999994</v>
      </c>
      <c r="X129" s="53">
        <v>7.6823529411764637</v>
      </c>
      <c r="Y129" s="53">
        <v>21.854017555705632</v>
      </c>
      <c r="Z129" s="53">
        <v>14.051655629139066</v>
      </c>
      <c r="AA129" s="53">
        <v>24.258916615946465</v>
      </c>
      <c r="AB129" s="53">
        <v>14.080701754385958</v>
      </c>
      <c r="AC129" s="53">
        <v>12.569230769230764</v>
      </c>
      <c r="AD129" s="53">
        <v>20.938521781693613</v>
      </c>
      <c r="AF129" s="53"/>
      <c r="AG129" s="53"/>
      <c r="AI129" s="53">
        <f t="shared" si="8"/>
        <v>1.8000000000000005</v>
      </c>
      <c r="AJ129" s="53">
        <f t="shared" si="9"/>
        <v>125</v>
      </c>
    </row>
    <row r="130" spans="2:36" hidden="1" x14ac:dyDescent="0.25">
      <c r="B130" s="50"/>
      <c r="C130" s="57"/>
      <c r="D130" s="58"/>
      <c r="E130" s="53">
        <v>126</v>
      </c>
      <c r="F130" s="53">
        <v>21.266197183098619</v>
      </c>
      <c r="G130" s="53">
        <v>21.881834695731182</v>
      </c>
      <c r="H130" s="53">
        <v>20.650000000000027</v>
      </c>
      <c r="I130" s="53">
        <v>12.710810810810804</v>
      </c>
      <c r="J130" s="53">
        <v>17.900000000000027</v>
      </c>
      <c r="K130" s="53">
        <v>13.253711790393007</v>
      </c>
      <c r="L130" s="53">
        <v>14.649003984063738</v>
      </c>
      <c r="M130" s="53">
        <v>14.543678160919535</v>
      </c>
      <c r="N130" s="53">
        <v>18.881132075471726</v>
      </c>
      <c r="O130" s="53">
        <v>10.595652173913036</v>
      </c>
      <c r="P130" s="53">
        <v>26.020603015075402</v>
      </c>
      <c r="Q130" s="53">
        <v>11.899999999999993</v>
      </c>
      <c r="R130" s="53">
        <v>1.9000000000000006</v>
      </c>
      <c r="S130" s="53">
        <v>16.842528735632193</v>
      </c>
      <c r="T130" s="53">
        <v>19.207692307692334</v>
      </c>
      <c r="U130" s="53">
        <v>1.9000000000000006</v>
      </c>
      <c r="V130" s="53">
        <v>5.8999999999999932</v>
      </c>
      <c r="W130" s="53">
        <v>14.399999999999993</v>
      </c>
      <c r="X130" s="53">
        <v>7.7823529411764634</v>
      </c>
      <c r="Y130" s="53">
        <v>21.954017555705633</v>
      </c>
      <c r="Z130" s="53">
        <v>14.151655629139066</v>
      </c>
      <c r="AA130" s="53">
        <v>24.358916615946466</v>
      </c>
      <c r="AB130" s="53">
        <v>14.180701754385957</v>
      </c>
      <c r="AC130" s="53">
        <v>12.669230769230763</v>
      </c>
      <c r="AD130" s="53">
        <v>21.038521781693614</v>
      </c>
      <c r="AF130" s="53"/>
      <c r="AG130" s="53"/>
      <c r="AI130" s="53">
        <f t="shared" si="8"/>
        <v>1.9000000000000006</v>
      </c>
      <c r="AJ130" s="53">
        <f t="shared" si="9"/>
        <v>126</v>
      </c>
    </row>
    <row r="131" spans="2:36" hidden="1" x14ac:dyDescent="0.25">
      <c r="B131" s="50"/>
      <c r="C131" s="57"/>
      <c r="D131" s="58"/>
      <c r="E131" s="53">
        <v>127</v>
      </c>
      <c r="F131" s="53">
        <v>21.36619718309862</v>
      </c>
      <c r="G131" s="53">
        <v>21.981834695731184</v>
      </c>
      <c r="H131" s="53">
        <v>20.750000000000028</v>
      </c>
      <c r="I131" s="53">
        <v>12.810810810810803</v>
      </c>
      <c r="J131" s="53">
        <v>18.000000000000028</v>
      </c>
      <c r="K131" s="53">
        <v>13.353711790393007</v>
      </c>
      <c r="L131" s="53">
        <v>14.749003984063737</v>
      </c>
      <c r="M131" s="53">
        <v>14.643678160919535</v>
      </c>
      <c r="N131" s="53">
        <v>18.981132075471727</v>
      </c>
      <c r="O131" s="53">
        <v>10.695652173913036</v>
      </c>
      <c r="P131" s="53">
        <v>26.120603015075403</v>
      </c>
      <c r="Q131" s="53">
        <v>11.999999999999993</v>
      </c>
      <c r="R131" s="53">
        <v>2.0000000000000004</v>
      </c>
      <c r="S131" s="53">
        <v>16.942528735632195</v>
      </c>
      <c r="T131" s="53">
        <v>19.307692307692335</v>
      </c>
      <c r="U131" s="53">
        <v>2.0000000000000004</v>
      </c>
      <c r="V131" s="53">
        <v>5.9999999999999929</v>
      </c>
      <c r="W131" s="53">
        <v>14.499999999999993</v>
      </c>
      <c r="X131" s="53">
        <v>7.882352941176463</v>
      </c>
      <c r="Y131" s="53">
        <v>22.054017555705634</v>
      </c>
      <c r="Z131" s="53">
        <v>14.251655629139066</v>
      </c>
      <c r="AA131" s="53">
        <v>24.458916615946467</v>
      </c>
      <c r="AB131" s="53">
        <v>14.280701754385957</v>
      </c>
      <c r="AC131" s="53">
        <v>12.769230769230763</v>
      </c>
      <c r="AD131" s="53">
        <v>21.138521781693616</v>
      </c>
      <c r="AF131" s="53"/>
      <c r="AG131" s="53"/>
      <c r="AI131" s="53">
        <f t="shared" si="8"/>
        <v>2.0000000000000004</v>
      </c>
      <c r="AJ131" s="53">
        <f t="shared" si="9"/>
        <v>127</v>
      </c>
    </row>
    <row r="132" spans="2:36" hidden="1" x14ac:dyDescent="0.25">
      <c r="B132" s="50"/>
      <c r="C132" s="59"/>
      <c r="D132" s="58"/>
      <c r="E132" s="53">
        <v>128</v>
      </c>
      <c r="F132" s="53">
        <v>21.466197183098622</v>
      </c>
      <c r="G132" s="53">
        <v>22.081834695731185</v>
      </c>
      <c r="H132" s="53">
        <v>20.85000000000003</v>
      </c>
      <c r="I132" s="53">
        <v>12.910810810810803</v>
      </c>
      <c r="J132" s="53">
        <v>18.10000000000003</v>
      </c>
      <c r="K132" s="53">
        <v>13.453711790393006</v>
      </c>
      <c r="L132" s="53">
        <v>14.849003984063737</v>
      </c>
      <c r="M132" s="53">
        <v>14.743678160919535</v>
      </c>
      <c r="N132" s="53">
        <v>19.081132075471729</v>
      </c>
      <c r="O132" s="53">
        <v>10.795652173913036</v>
      </c>
      <c r="P132" s="53">
        <v>26.220603015075405</v>
      </c>
      <c r="Q132" s="53">
        <v>12.099999999999993</v>
      </c>
      <c r="R132" s="53">
        <v>2.1000000000000005</v>
      </c>
      <c r="S132" s="53">
        <v>17.042528735632196</v>
      </c>
      <c r="T132" s="53">
        <v>19.407692307692336</v>
      </c>
      <c r="U132" s="53">
        <v>2.1000000000000005</v>
      </c>
      <c r="V132" s="53">
        <v>6.0999999999999925</v>
      </c>
      <c r="W132" s="53">
        <v>14.599999999999993</v>
      </c>
      <c r="X132" s="53">
        <v>7.9823529411764627</v>
      </c>
      <c r="Y132" s="53">
        <v>22.154017555705636</v>
      </c>
      <c r="Z132" s="53">
        <v>14.351655629139065</v>
      </c>
      <c r="AA132" s="53">
        <v>24.558916615946469</v>
      </c>
      <c r="AB132" s="53">
        <v>14.380701754385957</v>
      </c>
      <c r="AC132" s="53">
        <v>12.869230769230763</v>
      </c>
      <c r="AD132" s="53">
        <v>21.238521781693617</v>
      </c>
      <c r="AF132" s="53"/>
      <c r="AG132" s="53"/>
      <c r="AI132" s="53">
        <f t="shared" si="8"/>
        <v>2.1000000000000005</v>
      </c>
      <c r="AJ132" s="53">
        <f t="shared" si="9"/>
        <v>128</v>
      </c>
    </row>
    <row r="133" spans="2:36" hidden="1" x14ac:dyDescent="0.25">
      <c r="B133" s="50"/>
      <c r="C133" s="59"/>
      <c r="D133" s="58"/>
      <c r="E133" s="53">
        <v>129</v>
      </c>
      <c r="F133" s="53">
        <v>21.566197183098623</v>
      </c>
      <c r="G133" s="53">
        <v>22.181834695731187</v>
      </c>
      <c r="H133" s="53">
        <v>20.950000000000031</v>
      </c>
      <c r="I133" s="53">
        <v>13.010810810810803</v>
      </c>
      <c r="J133" s="53">
        <v>18.200000000000031</v>
      </c>
      <c r="K133" s="53">
        <v>13.553711790393006</v>
      </c>
      <c r="L133" s="53">
        <v>14.949003984063737</v>
      </c>
      <c r="M133" s="53">
        <v>14.843678160919534</v>
      </c>
      <c r="N133" s="53">
        <v>19.18113207547173</v>
      </c>
      <c r="O133" s="53">
        <v>10.895652173913035</v>
      </c>
      <c r="P133" s="53">
        <v>26.320603015075406</v>
      </c>
      <c r="Q133" s="53">
        <v>12.199999999999992</v>
      </c>
      <c r="R133" s="53">
        <v>2.2000000000000006</v>
      </c>
      <c r="S133" s="53">
        <v>17.142528735632197</v>
      </c>
      <c r="T133" s="53">
        <v>19.507692307692338</v>
      </c>
      <c r="U133" s="53">
        <v>2.2000000000000006</v>
      </c>
      <c r="V133" s="53">
        <v>6.1999999999999922</v>
      </c>
      <c r="W133" s="53">
        <v>14.699999999999992</v>
      </c>
      <c r="X133" s="53">
        <v>8.0823529411764632</v>
      </c>
      <c r="Y133" s="53">
        <v>22.254017555705637</v>
      </c>
      <c r="Z133" s="53">
        <v>14.451655629139065</v>
      </c>
      <c r="AA133" s="53">
        <v>24.65891661594647</v>
      </c>
      <c r="AB133" s="53">
        <v>14.480701754385956</v>
      </c>
      <c r="AC133" s="53">
        <v>12.969230769230762</v>
      </c>
      <c r="AD133" s="53">
        <v>21.338521781693618</v>
      </c>
      <c r="AF133" s="53"/>
      <c r="AG133" s="53"/>
      <c r="AI133" s="53">
        <f t="shared" si="8"/>
        <v>2.2000000000000006</v>
      </c>
      <c r="AJ133" s="53">
        <f t="shared" si="9"/>
        <v>129</v>
      </c>
    </row>
    <row r="134" spans="2:36" hidden="1" x14ac:dyDescent="0.25">
      <c r="B134" s="50"/>
      <c r="C134" s="53"/>
      <c r="D134" s="53"/>
      <c r="E134" s="53">
        <v>130</v>
      </c>
      <c r="F134" s="53">
        <v>21.666197183098625</v>
      </c>
      <c r="G134" s="53">
        <v>22.281834695731188</v>
      </c>
      <c r="H134" s="53">
        <v>21.050000000000033</v>
      </c>
      <c r="I134" s="53">
        <v>13.110810810810802</v>
      </c>
      <c r="J134" s="53">
        <v>18.300000000000033</v>
      </c>
      <c r="K134" s="53">
        <v>13.653711790393006</v>
      </c>
      <c r="L134" s="53">
        <v>15.049003984063736</v>
      </c>
      <c r="M134" s="53">
        <v>14.943678160919534</v>
      </c>
      <c r="N134" s="53">
        <v>19.281132075471731</v>
      </c>
      <c r="O134" s="53">
        <v>10.995652173913035</v>
      </c>
      <c r="P134" s="53">
        <v>26.420603015075407</v>
      </c>
      <c r="Q134" s="53">
        <v>12.299999999999992</v>
      </c>
      <c r="R134" s="53">
        <v>2.3000000000000007</v>
      </c>
      <c r="S134" s="53">
        <v>17.242528735632199</v>
      </c>
      <c r="T134" s="53">
        <v>19.607692307692339</v>
      </c>
      <c r="U134" s="53">
        <v>2.3000000000000007</v>
      </c>
      <c r="V134" s="53">
        <v>6.2999999999999918</v>
      </c>
      <c r="W134" s="53">
        <v>14.799999999999992</v>
      </c>
      <c r="X134" s="53">
        <v>8.1823529411764628</v>
      </c>
      <c r="Y134" s="53">
        <v>22.354017555705639</v>
      </c>
      <c r="Z134" s="53">
        <v>14.551655629139065</v>
      </c>
      <c r="AA134" s="53">
        <v>24.758916615946472</v>
      </c>
      <c r="AB134" s="53">
        <v>14.580701754385956</v>
      </c>
      <c r="AC134" s="53">
        <v>13.069230769230762</v>
      </c>
      <c r="AD134" s="53">
        <v>21.43852178169362</v>
      </c>
      <c r="AF134" s="53"/>
      <c r="AG134" s="53"/>
      <c r="AI134" s="53">
        <f t="shared" si="8"/>
        <v>2.3000000000000007</v>
      </c>
      <c r="AJ134" s="53">
        <f t="shared" si="9"/>
        <v>130</v>
      </c>
    </row>
    <row r="135" spans="2:36" hidden="1" x14ac:dyDescent="0.25">
      <c r="B135" s="50"/>
      <c r="C135" s="60"/>
      <c r="D135" s="60"/>
      <c r="E135" s="53">
        <v>131</v>
      </c>
      <c r="F135" s="53">
        <v>21.766197183098626</v>
      </c>
      <c r="G135" s="53">
        <v>22.38183469573119</v>
      </c>
      <c r="H135" s="53">
        <v>21.150000000000034</v>
      </c>
      <c r="I135" s="53">
        <v>13.210810810810802</v>
      </c>
      <c r="J135" s="53">
        <v>18.400000000000034</v>
      </c>
      <c r="K135" s="53">
        <v>13.753711790393005</v>
      </c>
      <c r="L135" s="53">
        <v>15.149003984063736</v>
      </c>
      <c r="M135" s="53">
        <v>15.043678160919534</v>
      </c>
      <c r="N135" s="53">
        <v>19.381132075471733</v>
      </c>
      <c r="O135" s="53">
        <v>11.095652173913034</v>
      </c>
      <c r="P135" s="53">
        <v>26.520603015075409</v>
      </c>
      <c r="Q135" s="53">
        <v>12.399999999999991</v>
      </c>
      <c r="R135" s="53">
        <v>2.4000000000000008</v>
      </c>
      <c r="S135" s="53">
        <v>17.3425287356322</v>
      </c>
      <c r="T135" s="53">
        <v>19.707692307692341</v>
      </c>
      <c r="U135" s="53">
        <v>2.4000000000000008</v>
      </c>
      <c r="V135" s="53">
        <v>6.3999999999999915</v>
      </c>
      <c r="W135" s="53">
        <v>14.899999999999991</v>
      </c>
      <c r="X135" s="53">
        <v>8.2823529411764625</v>
      </c>
      <c r="Y135" s="53">
        <v>22.45401755570564</v>
      </c>
      <c r="Z135" s="53">
        <v>14.651655629139064</v>
      </c>
      <c r="AA135" s="53">
        <v>24.858916615946473</v>
      </c>
      <c r="AB135" s="53">
        <v>14.680701754385955</v>
      </c>
      <c r="AC135" s="53">
        <v>13.169230769230762</v>
      </c>
      <c r="AD135" s="53">
        <v>21.538521781693621</v>
      </c>
      <c r="AF135" s="53"/>
      <c r="AG135" s="53"/>
      <c r="AI135" s="53">
        <f t="shared" si="8"/>
        <v>2.4000000000000008</v>
      </c>
      <c r="AJ135" s="53">
        <f t="shared" si="9"/>
        <v>131</v>
      </c>
    </row>
    <row r="136" spans="2:36" hidden="1" x14ac:dyDescent="0.25">
      <c r="B136" s="50"/>
      <c r="C136" s="54"/>
      <c r="D136" s="54"/>
      <c r="E136" s="53">
        <v>132</v>
      </c>
      <c r="F136" s="53">
        <v>21.866197183098627</v>
      </c>
      <c r="G136" s="53">
        <v>22.481834695731191</v>
      </c>
      <c r="H136" s="53">
        <v>21.250000000000036</v>
      </c>
      <c r="I136" s="53">
        <v>13.310810810810802</v>
      </c>
      <c r="J136" s="53">
        <v>18.500000000000036</v>
      </c>
      <c r="K136" s="53">
        <v>13.853711790393005</v>
      </c>
      <c r="L136" s="53">
        <v>15.249003984063735</v>
      </c>
      <c r="M136" s="53">
        <v>15.143678160919533</v>
      </c>
      <c r="N136" s="53">
        <v>19.481132075471734</v>
      </c>
      <c r="O136" s="53">
        <v>11.195652173913034</v>
      </c>
      <c r="P136" s="53">
        <v>26.62060301507541</v>
      </c>
      <c r="Q136" s="53">
        <v>12.499999999999991</v>
      </c>
      <c r="R136" s="53">
        <v>2.5000000000000009</v>
      </c>
      <c r="S136" s="53">
        <v>17.442528735632202</v>
      </c>
      <c r="T136" s="53">
        <v>19.807692307692342</v>
      </c>
      <c r="U136" s="53">
        <v>2.5000000000000009</v>
      </c>
      <c r="V136" s="53">
        <v>6.4999999999999911</v>
      </c>
      <c r="W136" s="53">
        <v>14.999999999999991</v>
      </c>
      <c r="X136" s="53">
        <v>8.3823529411764621</v>
      </c>
      <c r="Y136" s="53">
        <v>22.554017555705641</v>
      </c>
      <c r="Z136" s="53">
        <v>14.751655629139064</v>
      </c>
      <c r="AA136" s="53">
        <v>24.958916615946475</v>
      </c>
      <c r="AB136" s="53">
        <v>14.780701754385955</v>
      </c>
      <c r="AC136" s="53">
        <v>13.269230769230761</v>
      </c>
      <c r="AD136" s="53">
        <v>21.638521781693623</v>
      </c>
      <c r="AF136" s="53"/>
      <c r="AG136" s="53"/>
      <c r="AI136" s="53">
        <f t="shared" si="8"/>
        <v>2.5000000000000009</v>
      </c>
      <c r="AJ136" s="53">
        <f t="shared" si="9"/>
        <v>132</v>
      </c>
    </row>
    <row r="137" spans="2:36" hidden="1" x14ac:dyDescent="0.25">
      <c r="B137" s="50"/>
      <c r="C137" s="54"/>
      <c r="D137" s="54"/>
      <c r="E137" s="53">
        <v>133</v>
      </c>
      <c r="F137" s="53">
        <v>21.966197183098629</v>
      </c>
      <c r="G137" s="53">
        <v>22.581834695731192</v>
      </c>
      <c r="H137" s="53">
        <v>21.350000000000037</v>
      </c>
      <c r="I137" s="53">
        <v>13.410810810810801</v>
      </c>
      <c r="J137" s="53">
        <v>18.600000000000037</v>
      </c>
      <c r="K137" s="53">
        <v>13.953711790393005</v>
      </c>
      <c r="L137" s="53">
        <v>15.349003984063735</v>
      </c>
      <c r="M137" s="53">
        <v>15.243678160919533</v>
      </c>
      <c r="N137" s="53">
        <v>19.581132075471736</v>
      </c>
      <c r="O137" s="53">
        <v>11.295652173913034</v>
      </c>
      <c r="P137" s="53">
        <v>26.720603015075412</v>
      </c>
      <c r="Q137" s="53">
        <v>12.599999999999991</v>
      </c>
      <c r="R137" s="53">
        <v>2.600000000000001</v>
      </c>
      <c r="S137" s="53">
        <v>17.542528735632203</v>
      </c>
      <c r="T137" s="53">
        <v>19.907692307692344</v>
      </c>
      <c r="U137" s="53">
        <v>2.600000000000001</v>
      </c>
      <c r="V137" s="53">
        <v>6.5999999999999908</v>
      </c>
      <c r="W137" s="53">
        <v>15.099999999999991</v>
      </c>
      <c r="X137" s="53">
        <v>8.4823529411764618</v>
      </c>
      <c r="Y137" s="53">
        <v>22.654017555705643</v>
      </c>
      <c r="Z137" s="53">
        <v>14.851655629139064</v>
      </c>
      <c r="AA137" s="53">
        <v>25.058916615946476</v>
      </c>
      <c r="AB137" s="53">
        <v>14.880701754385955</v>
      </c>
      <c r="AC137" s="53">
        <v>13.369230769230761</v>
      </c>
      <c r="AD137" s="53">
        <v>21.738521781693624</v>
      </c>
      <c r="AF137" s="53"/>
      <c r="AG137" s="53"/>
      <c r="AI137" s="53">
        <f t="shared" si="8"/>
        <v>2.600000000000001</v>
      </c>
      <c r="AJ137" s="53">
        <f t="shared" si="9"/>
        <v>133</v>
      </c>
    </row>
    <row r="138" spans="2:36" hidden="1" x14ac:dyDescent="0.25">
      <c r="B138" s="50"/>
      <c r="C138" s="54"/>
      <c r="D138" s="54"/>
      <c r="E138" s="53">
        <v>134</v>
      </c>
      <c r="F138" s="53">
        <v>22.06619718309863</v>
      </c>
      <c r="G138" s="53">
        <v>22.681834695731194</v>
      </c>
      <c r="H138" s="53">
        <v>21.450000000000038</v>
      </c>
      <c r="I138" s="53">
        <v>13.510810810810801</v>
      </c>
      <c r="J138" s="53">
        <v>18.700000000000038</v>
      </c>
      <c r="K138" s="53">
        <v>14.053711790393004</v>
      </c>
      <c r="L138" s="53">
        <v>15.449003984063735</v>
      </c>
      <c r="M138" s="53">
        <v>15.343678160919533</v>
      </c>
      <c r="N138" s="53">
        <v>19.681132075471737</v>
      </c>
      <c r="O138" s="53">
        <v>11.395652173913033</v>
      </c>
      <c r="P138" s="53">
        <v>26.820603015075413</v>
      </c>
      <c r="Q138" s="53">
        <v>12.69999999999999</v>
      </c>
      <c r="R138" s="53">
        <v>2.7000000000000011</v>
      </c>
      <c r="S138" s="53">
        <v>17.642528735632204</v>
      </c>
      <c r="T138" s="53">
        <v>20.007692307692345</v>
      </c>
      <c r="U138" s="53">
        <v>2.7000000000000011</v>
      </c>
      <c r="V138" s="53">
        <v>6.6999999999999904</v>
      </c>
      <c r="W138" s="53">
        <v>15.19999999999999</v>
      </c>
      <c r="X138" s="53">
        <v>8.5823529411764614</v>
      </c>
      <c r="Y138" s="53">
        <v>22.754017555705644</v>
      </c>
      <c r="Z138" s="53">
        <v>14.951655629139063</v>
      </c>
      <c r="AA138" s="53">
        <v>25.158916615946477</v>
      </c>
      <c r="AB138" s="53">
        <v>14.980701754385954</v>
      </c>
      <c r="AC138" s="53">
        <v>13.46923076923076</v>
      </c>
      <c r="AD138" s="53">
        <v>21.838521781693625</v>
      </c>
      <c r="AF138" s="53"/>
      <c r="AG138" s="53"/>
      <c r="AI138" s="53">
        <f t="shared" si="8"/>
        <v>2.7000000000000011</v>
      </c>
      <c r="AJ138" s="53">
        <f t="shared" si="9"/>
        <v>134</v>
      </c>
    </row>
    <row r="139" spans="2:36" hidden="1" x14ac:dyDescent="0.25">
      <c r="B139" s="50"/>
      <c r="C139" s="54"/>
      <c r="D139" s="54"/>
      <c r="E139" s="53">
        <v>135</v>
      </c>
      <c r="F139" s="53">
        <v>22.166197183098632</v>
      </c>
      <c r="G139" s="53">
        <v>22.781834695731195</v>
      </c>
      <c r="H139" s="53">
        <v>21.55000000000004</v>
      </c>
      <c r="I139" s="53">
        <v>13.610810810810801</v>
      </c>
      <c r="J139" s="53">
        <v>18.80000000000004</v>
      </c>
      <c r="K139" s="53">
        <v>14.153711790393004</v>
      </c>
      <c r="L139" s="53">
        <v>15.549003984063734</v>
      </c>
      <c r="M139" s="53">
        <v>15.443678160919532</v>
      </c>
      <c r="N139" s="53">
        <v>19.781132075471739</v>
      </c>
      <c r="O139" s="53">
        <v>11.495652173913033</v>
      </c>
      <c r="P139" s="53">
        <v>26.920603015075415</v>
      </c>
      <c r="Q139" s="53">
        <v>12.79999999999999</v>
      </c>
      <c r="R139" s="53">
        <v>2.8000000000000012</v>
      </c>
      <c r="S139" s="53">
        <v>17.742528735632206</v>
      </c>
      <c r="T139" s="53">
        <v>20.107692307692346</v>
      </c>
      <c r="U139" s="53">
        <v>2.8000000000000012</v>
      </c>
      <c r="V139" s="53">
        <v>6.7999999999999901</v>
      </c>
      <c r="W139" s="53">
        <v>15.29999999999999</v>
      </c>
      <c r="X139" s="53">
        <v>8.6823529411764611</v>
      </c>
      <c r="Y139" s="53">
        <v>22.854017555705646</v>
      </c>
      <c r="Z139" s="53">
        <v>15.051655629139063</v>
      </c>
      <c r="AA139" s="53">
        <v>25.258916615946479</v>
      </c>
      <c r="AB139" s="53">
        <v>15.080701754385954</v>
      </c>
      <c r="AC139" s="53">
        <v>13.56923076923076</v>
      </c>
      <c r="AD139" s="53">
        <v>21.938521781693627</v>
      </c>
      <c r="AF139" s="53"/>
      <c r="AG139" s="53"/>
      <c r="AI139" s="53">
        <f t="shared" si="8"/>
        <v>2.8000000000000012</v>
      </c>
      <c r="AJ139" s="53">
        <f t="shared" si="9"/>
        <v>135</v>
      </c>
    </row>
    <row r="140" spans="2:36" hidden="1" x14ac:dyDescent="0.25">
      <c r="B140" s="50"/>
      <c r="C140" s="54"/>
      <c r="D140" s="54"/>
      <c r="E140" s="53">
        <v>136</v>
      </c>
      <c r="F140" s="53">
        <v>22.266197183098633</v>
      </c>
      <c r="G140" s="53">
        <v>22.881834695731197</v>
      </c>
      <c r="H140" s="53">
        <v>21.650000000000041</v>
      </c>
      <c r="I140" s="53">
        <v>13.7108108108108</v>
      </c>
      <c r="J140" s="53">
        <v>18.900000000000041</v>
      </c>
      <c r="K140" s="53">
        <v>14.253711790393004</v>
      </c>
      <c r="L140" s="53">
        <v>15.649003984063734</v>
      </c>
      <c r="M140" s="53">
        <v>15.543678160919532</v>
      </c>
      <c r="N140" s="53">
        <v>19.88113207547174</v>
      </c>
      <c r="O140" s="53">
        <v>11.595652173913033</v>
      </c>
      <c r="P140" s="53">
        <v>27.020603015075416</v>
      </c>
      <c r="Q140" s="53">
        <v>12.89999999999999</v>
      </c>
      <c r="R140" s="53">
        <v>2.9000000000000012</v>
      </c>
      <c r="S140" s="53">
        <v>17.842528735632207</v>
      </c>
      <c r="T140" s="53">
        <v>20.207692307692348</v>
      </c>
      <c r="U140" s="53">
        <v>2.9000000000000012</v>
      </c>
      <c r="V140" s="53">
        <v>6.8999999999999897</v>
      </c>
      <c r="W140" s="53">
        <v>15.39999999999999</v>
      </c>
      <c r="X140" s="53">
        <v>8.7823529411764607</v>
      </c>
      <c r="Y140" s="53">
        <v>22.954017555705647</v>
      </c>
      <c r="Z140" s="53">
        <v>15.151655629139062</v>
      </c>
      <c r="AA140" s="53">
        <v>25.35891661594648</v>
      </c>
      <c r="AB140" s="53">
        <v>15.180701754385954</v>
      </c>
      <c r="AC140" s="53">
        <v>13.66923076923076</v>
      </c>
      <c r="AD140" s="53">
        <v>22.038521781693628</v>
      </c>
      <c r="AF140" s="53"/>
      <c r="AG140" s="53"/>
      <c r="AI140" s="53">
        <f t="shared" si="8"/>
        <v>2.9000000000000012</v>
      </c>
      <c r="AJ140" s="53">
        <f t="shared" si="9"/>
        <v>136</v>
      </c>
    </row>
    <row r="141" spans="2:36" hidden="1" x14ac:dyDescent="0.25">
      <c r="B141" s="50"/>
      <c r="C141" s="54"/>
      <c r="D141" s="54"/>
      <c r="E141" s="53">
        <v>137</v>
      </c>
      <c r="F141" s="53">
        <v>22.366197183098635</v>
      </c>
      <c r="G141" s="53">
        <v>22.981834695731198</v>
      </c>
      <c r="H141" s="53">
        <v>21.750000000000043</v>
      </c>
      <c r="I141" s="53">
        <v>13.8108108108108</v>
      </c>
      <c r="J141" s="53">
        <v>19.000000000000043</v>
      </c>
      <c r="K141" s="53">
        <v>14.353711790393003</v>
      </c>
      <c r="L141" s="53">
        <v>15.749003984063734</v>
      </c>
      <c r="M141" s="53">
        <v>15.643678160919531</v>
      </c>
      <c r="N141" s="53">
        <v>19.981132075471741</v>
      </c>
      <c r="O141" s="53">
        <v>11.695652173913032</v>
      </c>
      <c r="P141" s="53">
        <v>27.120603015075417</v>
      </c>
      <c r="Q141" s="53">
        <v>12.999999999999989</v>
      </c>
      <c r="R141" s="53">
        <v>3.0000000000000013</v>
      </c>
      <c r="S141" s="53">
        <v>17.942528735632209</v>
      </c>
      <c r="T141" s="53">
        <v>20.307692307692349</v>
      </c>
      <c r="U141" s="53">
        <v>3.0000000000000013</v>
      </c>
      <c r="V141" s="53">
        <v>6.9999999999999893</v>
      </c>
      <c r="W141" s="53">
        <v>15.499999999999989</v>
      </c>
      <c r="X141" s="53">
        <v>8.8823529411764603</v>
      </c>
      <c r="Y141" s="53">
        <v>23.054017555705649</v>
      </c>
      <c r="Z141" s="53">
        <v>15.251655629139062</v>
      </c>
      <c r="AA141" s="53">
        <v>25.458916615946482</v>
      </c>
      <c r="AB141" s="53">
        <v>15.280701754385953</v>
      </c>
      <c r="AC141" s="53">
        <v>13.769230769230759</v>
      </c>
      <c r="AD141" s="53">
        <v>22.13852178169363</v>
      </c>
      <c r="AF141" s="53"/>
      <c r="AG141" s="53"/>
      <c r="AI141" s="53">
        <f t="shared" si="8"/>
        <v>3.0000000000000013</v>
      </c>
      <c r="AJ141" s="53">
        <f t="shared" si="9"/>
        <v>137</v>
      </c>
    </row>
    <row r="142" spans="2:36" hidden="1" x14ac:dyDescent="0.25">
      <c r="B142" s="50"/>
      <c r="C142" s="54"/>
      <c r="D142" s="54"/>
      <c r="E142" s="53">
        <v>138</v>
      </c>
      <c r="F142" s="53">
        <v>22.466197183098636</v>
      </c>
      <c r="G142" s="53">
        <v>23.0818346957312</v>
      </c>
      <c r="H142" s="53">
        <v>21.850000000000044</v>
      </c>
      <c r="I142" s="53">
        <v>13.9108108108108</v>
      </c>
      <c r="J142" s="53">
        <v>19.100000000000044</v>
      </c>
      <c r="K142" s="53">
        <v>14.453711790393003</v>
      </c>
      <c r="L142" s="53">
        <v>15.849003984063733</v>
      </c>
      <c r="M142" s="53">
        <v>15.743678160919531</v>
      </c>
      <c r="N142" s="53">
        <v>20.081132075471743</v>
      </c>
      <c r="O142" s="53">
        <v>11.795652173913032</v>
      </c>
      <c r="P142" s="53">
        <v>27.220603015075419</v>
      </c>
      <c r="Q142" s="53">
        <v>13.099999999999989</v>
      </c>
      <c r="R142" s="53">
        <v>3.1000000000000014</v>
      </c>
      <c r="S142" s="53">
        <v>18.04252873563221</v>
      </c>
      <c r="T142" s="53">
        <v>20.407692307692351</v>
      </c>
      <c r="U142" s="53">
        <v>3.1000000000000014</v>
      </c>
      <c r="V142" s="53">
        <v>7.099999999999989</v>
      </c>
      <c r="W142" s="53">
        <v>15.599999999999989</v>
      </c>
      <c r="X142" s="53">
        <v>8.98235294117646</v>
      </c>
      <c r="Y142" s="53">
        <v>23.15401755570565</v>
      </c>
      <c r="Z142" s="53">
        <v>15.351655629139062</v>
      </c>
      <c r="AA142" s="53">
        <v>25.558916615946483</v>
      </c>
      <c r="AB142" s="53">
        <v>15.380701754385953</v>
      </c>
      <c r="AC142" s="53">
        <v>13.869230769230759</v>
      </c>
      <c r="AD142" s="53">
        <v>22.238521781693631</v>
      </c>
      <c r="AF142" s="53"/>
      <c r="AG142" s="53"/>
      <c r="AI142" s="53">
        <f t="shared" si="8"/>
        <v>3.1000000000000014</v>
      </c>
      <c r="AJ142" s="53">
        <f t="shared" si="9"/>
        <v>138</v>
      </c>
    </row>
    <row r="143" spans="2:36" hidden="1" x14ac:dyDescent="0.25">
      <c r="B143" s="50"/>
      <c r="C143" s="50"/>
      <c r="D143" s="50"/>
      <c r="E143" s="53">
        <v>139</v>
      </c>
      <c r="F143" s="53">
        <v>22.566197183098637</v>
      </c>
      <c r="G143" s="53">
        <v>23.181834695731201</v>
      </c>
      <c r="H143" s="53">
        <v>21.950000000000045</v>
      </c>
      <c r="I143" s="53">
        <v>14.010810810810799</v>
      </c>
      <c r="J143" s="53">
        <v>19.200000000000045</v>
      </c>
      <c r="K143" s="53">
        <v>14.553711790393002</v>
      </c>
      <c r="L143" s="53">
        <v>15.949003984063733</v>
      </c>
      <c r="M143" s="53">
        <v>15.843678160919531</v>
      </c>
      <c r="N143" s="53">
        <v>20.181132075471744</v>
      </c>
      <c r="O143" s="53">
        <v>11.895652173913032</v>
      </c>
      <c r="P143" s="53">
        <v>27.32060301507542</v>
      </c>
      <c r="Q143" s="53">
        <v>13.199999999999989</v>
      </c>
      <c r="R143" s="53">
        <v>3.2000000000000015</v>
      </c>
      <c r="S143" s="53">
        <v>18.142528735632212</v>
      </c>
      <c r="T143" s="53">
        <v>20.507692307692352</v>
      </c>
      <c r="U143" s="53">
        <v>3.2000000000000015</v>
      </c>
      <c r="V143" s="53">
        <v>7.1999999999999886</v>
      </c>
      <c r="W143" s="53">
        <v>15.699999999999989</v>
      </c>
      <c r="X143" s="53">
        <v>9.0823529411764596</v>
      </c>
      <c r="Y143" s="53">
        <v>23.254017555705651</v>
      </c>
      <c r="Z143" s="53">
        <v>15.451655629139061</v>
      </c>
      <c r="AA143" s="53">
        <v>25.658916615946485</v>
      </c>
      <c r="AB143" s="53">
        <v>15.480701754385953</v>
      </c>
      <c r="AC143" s="53">
        <v>13.969230769230759</v>
      </c>
      <c r="AD143" s="53">
        <v>22.338521781693633</v>
      </c>
      <c r="AF143" s="53"/>
      <c r="AG143" s="53"/>
      <c r="AI143" s="53">
        <f t="shared" si="8"/>
        <v>3.2000000000000015</v>
      </c>
      <c r="AJ143" s="53">
        <f t="shared" si="9"/>
        <v>139</v>
      </c>
    </row>
    <row r="144" spans="2:36" hidden="1" x14ac:dyDescent="0.25">
      <c r="B144" s="50"/>
      <c r="C144" s="50"/>
      <c r="D144" s="50"/>
      <c r="E144" s="53">
        <v>140</v>
      </c>
      <c r="F144" s="53">
        <v>22.666197183098639</v>
      </c>
      <c r="G144" s="53">
        <v>23.281834695731202</v>
      </c>
      <c r="H144" s="53">
        <v>22.050000000000047</v>
      </c>
      <c r="I144" s="53">
        <v>14.110810810810799</v>
      </c>
      <c r="J144" s="53">
        <v>19.300000000000047</v>
      </c>
      <c r="K144" s="53">
        <v>14.653711790393002</v>
      </c>
      <c r="L144" s="53">
        <v>16.049003984063734</v>
      </c>
      <c r="M144" s="53">
        <v>15.94367816091953</v>
      </c>
      <c r="N144" s="53">
        <v>20.281132075471746</v>
      </c>
      <c r="O144" s="53">
        <v>11.995652173913031</v>
      </c>
      <c r="P144" s="53">
        <v>27.420603015075422</v>
      </c>
      <c r="Q144" s="53">
        <v>13.299999999999988</v>
      </c>
      <c r="R144" s="53">
        <v>3.3000000000000016</v>
      </c>
      <c r="S144" s="53">
        <v>18.242528735632213</v>
      </c>
      <c r="T144" s="53">
        <v>20.607692307692353</v>
      </c>
      <c r="U144" s="53">
        <v>3.3000000000000016</v>
      </c>
      <c r="V144" s="53">
        <v>7.2999999999999883</v>
      </c>
      <c r="W144" s="53">
        <v>15.799999999999988</v>
      </c>
      <c r="X144" s="53">
        <v>9.1823529411764593</v>
      </c>
      <c r="Y144" s="53">
        <v>23.354017555705653</v>
      </c>
      <c r="Z144" s="53">
        <v>15.551655629139061</v>
      </c>
      <c r="AA144" s="53">
        <v>25.758916615946486</v>
      </c>
      <c r="AB144" s="53">
        <v>15.580701754385952</v>
      </c>
      <c r="AC144" s="53">
        <v>14.069230769230758</v>
      </c>
      <c r="AD144" s="53">
        <v>22.438521781693634</v>
      </c>
      <c r="AF144" s="53"/>
      <c r="AG144" s="53"/>
      <c r="AI144" s="53">
        <f t="shared" si="8"/>
        <v>3.3000000000000016</v>
      </c>
      <c r="AJ144" s="53">
        <f t="shared" si="9"/>
        <v>140</v>
      </c>
    </row>
    <row r="145" spans="2:36" hidden="1" x14ac:dyDescent="0.25">
      <c r="B145" s="50"/>
      <c r="C145" s="50"/>
      <c r="D145" s="50"/>
      <c r="E145" s="53">
        <v>141</v>
      </c>
      <c r="F145" s="53">
        <v>22.76619718309864</v>
      </c>
      <c r="G145" s="53">
        <v>23.381834695731204</v>
      </c>
      <c r="H145" s="53">
        <v>22.150000000000048</v>
      </c>
      <c r="I145" s="53">
        <v>14.210810810810798</v>
      </c>
      <c r="J145" s="53">
        <v>19.400000000000048</v>
      </c>
      <c r="K145" s="53">
        <v>14.753711790393002</v>
      </c>
      <c r="L145" s="53">
        <v>16.149003984063736</v>
      </c>
      <c r="M145" s="53">
        <v>16.04367816091953</v>
      </c>
      <c r="N145" s="53">
        <v>20.381132075471747</v>
      </c>
      <c r="O145" s="53">
        <v>12.095652173913031</v>
      </c>
      <c r="P145" s="53">
        <v>27.520603015075423</v>
      </c>
      <c r="Q145" s="53">
        <v>13.399999999999988</v>
      </c>
      <c r="R145" s="53">
        <v>3.4000000000000017</v>
      </c>
      <c r="S145" s="53">
        <v>18.342528735632214</v>
      </c>
      <c r="T145" s="53">
        <v>20.707692307692355</v>
      </c>
      <c r="U145" s="53">
        <v>3.4000000000000017</v>
      </c>
      <c r="V145" s="53">
        <v>7.3999999999999879</v>
      </c>
      <c r="W145" s="53">
        <v>15.899999999999988</v>
      </c>
      <c r="X145" s="53">
        <v>9.2823529411764589</v>
      </c>
      <c r="Y145" s="53">
        <v>23.454017555705654</v>
      </c>
      <c r="Z145" s="53">
        <v>15.651655629139061</v>
      </c>
      <c r="AA145" s="53">
        <v>25.858916615946487</v>
      </c>
      <c r="AB145" s="53">
        <v>15.680701754385952</v>
      </c>
      <c r="AC145" s="53">
        <v>14.169230769230758</v>
      </c>
      <c r="AD145" s="53">
        <v>22.538521781693635</v>
      </c>
      <c r="AF145" s="53"/>
      <c r="AG145" s="53"/>
      <c r="AI145" s="53">
        <f t="shared" si="8"/>
        <v>3.4000000000000017</v>
      </c>
      <c r="AJ145" s="53">
        <f t="shared" si="9"/>
        <v>141</v>
      </c>
    </row>
    <row r="146" spans="2:36" hidden="1" x14ac:dyDescent="0.25">
      <c r="B146" s="50"/>
      <c r="C146" s="50"/>
      <c r="D146" s="50"/>
      <c r="E146" s="53">
        <v>142</v>
      </c>
      <c r="F146" s="53">
        <v>22.866197183098642</v>
      </c>
      <c r="G146" s="53">
        <v>23.481834695731205</v>
      </c>
      <c r="H146" s="53">
        <v>22.25000000000005</v>
      </c>
      <c r="I146" s="53">
        <v>14.310810810810798</v>
      </c>
      <c r="J146" s="53">
        <v>19.50000000000005</v>
      </c>
      <c r="K146" s="53">
        <v>14.853711790393001</v>
      </c>
      <c r="L146" s="53">
        <v>16.249003984063737</v>
      </c>
      <c r="M146" s="53">
        <v>16.143678160919531</v>
      </c>
      <c r="N146" s="53">
        <v>20.481132075471749</v>
      </c>
      <c r="O146" s="53">
        <v>12.195652173913031</v>
      </c>
      <c r="P146" s="53">
        <v>27.620603015075424</v>
      </c>
      <c r="Q146" s="53">
        <v>13.499999999999988</v>
      </c>
      <c r="R146" s="53">
        <v>3.5000000000000018</v>
      </c>
      <c r="S146" s="53">
        <v>18.442528735632216</v>
      </c>
      <c r="T146" s="53">
        <v>20.807692307692356</v>
      </c>
      <c r="U146" s="53">
        <v>3.5000000000000018</v>
      </c>
      <c r="V146" s="53">
        <v>7.4999999999999876</v>
      </c>
      <c r="W146" s="53">
        <v>15.999999999999988</v>
      </c>
      <c r="X146" s="53">
        <v>9.3823529411764586</v>
      </c>
      <c r="Y146" s="53">
        <v>23.554017555705656</v>
      </c>
      <c r="Z146" s="53">
        <v>15.75165562913906</v>
      </c>
      <c r="AA146" s="53">
        <v>25.958916615946489</v>
      </c>
      <c r="AB146" s="53">
        <v>15.780701754385952</v>
      </c>
      <c r="AC146" s="53">
        <v>14.269230769230758</v>
      </c>
      <c r="AD146" s="53">
        <v>22.638521781693637</v>
      </c>
      <c r="AF146" s="53"/>
      <c r="AG146" s="53"/>
      <c r="AI146" s="53">
        <f t="shared" si="8"/>
        <v>3.5000000000000018</v>
      </c>
      <c r="AJ146" s="53">
        <f t="shared" si="9"/>
        <v>142</v>
      </c>
    </row>
    <row r="147" spans="2:36" hidden="1" x14ac:dyDescent="0.25">
      <c r="B147" s="50"/>
      <c r="C147" s="50"/>
      <c r="D147" s="50"/>
      <c r="E147" s="53">
        <v>143</v>
      </c>
      <c r="F147" s="53">
        <v>22.966197183098643</v>
      </c>
      <c r="G147" s="53">
        <v>23.581834695731207</v>
      </c>
      <c r="H147" s="53">
        <v>22.350000000000051</v>
      </c>
      <c r="I147" s="53">
        <v>14.410810810810798</v>
      </c>
      <c r="J147" s="53">
        <v>19.600000000000051</v>
      </c>
      <c r="K147" s="53">
        <v>14.953711790393001</v>
      </c>
      <c r="L147" s="53">
        <v>16.349003984063739</v>
      </c>
      <c r="M147" s="53">
        <v>16.243678160919533</v>
      </c>
      <c r="N147" s="53">
        <v>20.58113207547175</v>
      </c>
      <c r="O147" s="53">
        <v>12.29565217391303</v>
      </c>
      <c r="P147" s="53">
        <v>27.720603015075426</v>
      </c>
      <c r="Q147" s="53">
        <v>13.599999999999987</v>
      </c>
      <c r="R147" s="53">
        <v>3.6000000000000019</v>
      </c>
      <c r="S147" s="53">
        <v>18.542528735632217</v>
      </c>
      <c r="T147" s="53">
        <v>20.907692307692358</v>
      </c>
      <c r="U147" s="53">
        <v>3.6000000000000019</v>
      </c>
      <c r="V147" s="53">
        <v>7.5999999999999872</v>
      </c>
      <c r="W147" s="53">
        <v>16.099999999999987</v>
      </c>
      <c r="X147" s="53">
        <v>9.4823529411764582</v>
      </c>
      <c r="Y147" s="53">
        <v>23.654017555705657</v>
      </c>
      <c r="Z147" s="53">
        <v>15.85165562913906</v>
      </c>
      <c r="AA147" s="53">
        <v>26.05891661594649</v>
      </c>
      <c r="AB147" s="53">
        <v>15.880701754385951</v>
      </c>
      <c r="AC147" s="53">
        <v>14.369230769230757</v>
      </c>
      <c r="AD147" s="53">
        <v>22.738521781693638</v>
      </c>
      <c r="AF147" s="53"/>
      <c r="AG147" s="53"/>
      <c r="AI147" s="53">
        <f t="shared" si="8"/>
        <v>3.6000000000000019</v>
      </c>
      <c r="AJ147" s="53">
        <f t="shared" si="9"/>
        <v>143</v>
      </c>
    </row>
    <row r="148" spans="2:36" hidden="1" x14ac:dyDescent="0.25">
      <c r="B148" s="50"/>
      <c r="C148" s="50"/>
      <c r="D148" s="50"/>
      <c r="E148" s="53">
        <v>144</v>
      </c>
      <c r="F148" s="53">
        <v>23.066197183098645</v>
      </c>
      <c r="G148" s="53">
        <v>23.681834695731208</v>
      </c>
      <c r="H148" s="53">
        <v>22.450000000000053</v>
      </c>
      <c r="I148" s="53">
        <v>14.510810810810797</v>
      </c>
      <c r="J148" s="53">
        <v>19.700000000000053</v>
      </c>
      <c r="K148" s="53">
        <v>15.053711790393001</v>
      </c>
      <c r="L148" s="53">
        <v>16.44900398406374</v>
      </c>
      <c r="M148" s="53">
        <v>16.343678160919534</v>
      </c>
      <c r="N148" s="53">
        <v>20.681132075471751</v>
      </c>
      <c r="O148" s="53">
        <v>12.39565217391303</v>
      </c>
      <c r="P148" s="53">
        <v>27.820603015075427</v>
      </c>
      <c r="Q148" s="53">
        <v>13.699999999999987</v>
      </c>
      <c r="R148" s="53">
        <v>3.700000000000002</v>
      </c>
      <c r="S148" s="53">
        <v>18.642528735632219</v>
      </c>
      <c r="T148" s="53">
        <v>21.007692307692359</v>
      </c>
      <c r="U148" s="53">
        <v>3.700000000000002</v>
      </c>
      <c r="V148" s="53">
        <v>7.6999999999999869</v>
      </c>
      <c r="W148" s="53">
        <v>16.199999999999989</v>
      </c>
      <c r="X148" s="53">
        <v>9.5823529411764579</v>
      </c>
      <c r="Y148" s="53">
        <v>23.754017555705659</v>
      </c>
      <c r="Z148" s="53">
        <v>15.95165562913906</v>
      </c>
      <c r="AA148" s="53">
        <v>26.158916615946492</v>
      </c>
      <c r="AB148" s="53">
        <v>15.980701754385951</v>
      </c>
      <c r="AC148" s="53">
        <v>14.469230769230757</v>
      </c>
      <c r="AD148" s="53">
        <v>22.83852178169364</v>
      </c>
      <c r="AF148" s="53"/>
      <c r="AG148" s="53"/>
      <c r="AI148" s="53">
        <f t="shared" si="8"/>
        <v>3.700000000000002</v>
      </c>
      <c r="AJ148" s="53">
        <f t="shared" si="9"/>
        <v>144</v>
      </c>
    </row>
    <row r="149" spans="2:36" hidden="1" x14ac:dyDescent="0.25">
      <c r="B149" s="50"/>
      <c r="C149" s="50"/>
      <c r="D149" s="50"/>
      <c r="E149" s="53">
        <v>145</v>
      </c>
      <c r="F149" s="53">
        <v>23.166197183098646</v>
      </c>
      <c r="G149" s="53">
        <v>23.781834695731209</v>
      </c>
      <c r="H149" s="53">
        <v>22.550000000000054</v>
      </c>
      <c r="I149" s="53">
        <v>14.610810810810797</v>
      </c>
      <c r="J149" s="53">
        <v>19.800000000000054</v>
      </c>
      <c r="K149" s="53">
        <v>15.153711790393</v>
      </c>
      <c r="L149" s="53">
        <v>16.549003984063742</v>
      </c>
      <c r="M149" s="53">
        <v>16.443678160919536</v>
      </c>
      <c r="N149" s="53">
        <v>20.781132075471753</v>
      </c>
      <c r="O149" s="53">
        <v>12.49565217391303</v>
      </c>
      <c r="P149" s="53">
        <v>27.920603015075429</v>
      </c>
      <c r="Q149" s="53">
        <v>13.799999999999986</v>
      </c>
      <c r="R149" s="53">
        <v>3.800000000000002</v>
      </c>
      <c r="S149" s="53">
        <v>18.74252873563222</v>
      </c>
      <c r="T149" s="53">
        <v>21.107692307692361</v>
      </c>
      <c r="U149" s="53">
        <v>3.800000000000002</v>
      </c>
      <c r="V149" s="53">
        <v>7.7999999999999865</v>
      </c>
      <c r="W149" s="53">
        <v>16.29999999999999</v>
      </c>
      <c r="X149" s="53">
        <v>9.6823529411764575</v>
      </c>
      <c r="Y149" s="53">
        <v>23.85401755570566</v>
      </c>
      <c r="Z149" s="53">
        <v>16.051655629139059</v>
      </c>
      <c r="AA149" s="53">
        <v>26.258916615946493</v>
      </c>
      <c r="AB149" s="53">
        <v>16.080701754385952</v>
      </c>
      <c r="AC149" s="53">
        <v>14.569230769230757</v>
      </c>
      <c r="AD149" s="53">
        <v>22.938521781693641</v>
      </c>
      <c r="AF149" s="53"/>
      <c r="AG149" s="53"/>
      <c r="AI149" s="53">
        <f t="shared" si="8"/>
        <v>3.800000000000002</v>
      </c>
      <c r="AJ149" s="53">
        <f t="shared" si="9"/>
        <v>145</v>
      </c>
    </row>
    <row r="150" spans="2:36" hidden="1" x14ac:dyDescent="0.25">
      <c r="B150" s="50"/>
      <c r="C150" s="50"/>
      <c r="D150" s="50"/>
      <c r="E150" s="53">
        <v>146</v>
      </c>
      <c r="F150" s="53">
        <v>23.266197183098647</v>
      </c>
      <c r="G150" s="53">
        <v>23.881834695731211</v>
      </c>
      <c r="H150" s="53">
        <v>22.650000000000055</v>
      </c>
      <c r="I150" s="53">
        <v>14.710810810810797</v>
      </c>
      <c r="J150" s="53">
        <v>19.900000000000055</v>
      </c>
      <c r="K150" s="53">
        <v>15.253711790393</v>
      </c>
      <c r="L150" s="53">
        <v>16.649003984063743</v>
      </c>
      <c r="M150" s="53">
        <v>16.543678160919537</v>
      </c>
      <c r="N150" s="53">
        <v>20.881132075471754</v>
      </c>
      <c r="O150" s="53">
        <v>12.595652173913029</v>
      </c>
      <c r="P150" s="53">
        <v>28.02060301507543</v>
      </c>
      <c r="Q150" s="53">
        <v>13.899999999999986</v>
      </c>
      <c r="R150" s="53">
        <v>3.9000000000000021</v>
      </c>
      <c r="S150" s="53">
        <v>18.842528735632222</v>
      </c>
      <c r="T150" s="53">
        <v>21.207692307692362</v>
      </c>
      <c r="U150" s="53">
        <v>3.9000000000000021</v>
      </c>
      <c r="V150" s="53">
        <v>7.8999999999999861</v>
      </c>
      <c r="W150" s="53">
        <v>16.399999999999991</v>
      </c>
      <c r="X150" s="53">
        <v>9.7823529411764572</v>
      </c>
      <c r="Y150" s="53">
        <v>23.954017555705661</v>
      </c>
      <c r="Z150" s="53">
        <v>16.151655629139061</v>
      </c>
      <c r="AA150" s="53">
        <v>26.358916615946494</v>
      </c>
      <c r="AB150" s="53">
        <v>16.180701754385954</v>
      </c>
      <c r="AC150" s="53">
        <v>14.669230769230756</v>
      </c>
      <c r="AD150" s="53">
        <v>23.038521781693643</v>
      </c>
      <c r="AF150" s="53"/>
      <c r="AG150" s="53"/>
      <c r="AI150" s="53">
        <f t="shared" si="8"/>
        <v>3.9000000000000021</v>
      </c>
      <c r="AJ150" s="53">
        <f t="shared" si="9"/>
        <v>146</v>
      </c>
    </row>
    <row r="151" spans="2:36" hidden="1" x14ac:dyDescent="0.25">
      <c r="B151" s="50"/>
      <c r="C151" s="50"/>
      <c r="D151" s="50"/>
      <c r="E151" s="53">
        <v>147</v>
      </c>
      <c r="F151" s="53">
        <v>23.366197183098649</v>
      </c>
      <c r="G151" s="53">
        <v>23.981834695731212</v>
      </c>
      <c r="H151" s="53">
        <v>22.750000000000057</v>
      </c>
      <c r="I151" s="53">
        <v>14.810810810810796</v>
      </c>
      <c r="J151" s="53">
        <v>20.000000000000057</v>
      </c>
      <c r="K151" s="53">
        <v>15.353711790393</v>
      </c>
      <c r="L151" s="53">
        <v>16.749003984063744</v>
      </c>
      <c r="M151" s="53">
        <v>16.643678160919539</v>
      </c>
      <c r="N151" s="53">
        <v>20.981132075471756</v>
      </c>
      <c r="O151" s="53">
        <v>12.695652173913029</v>
      </c>
      <c r="P151" s="53">
        <v>28.120603015075432</v>
      </c>
      <c r="Q151" s="53">
        <v>13.999999999999986</v>
      </c>
      <c r="R151" s="53">
        <v>4.0000000000000018</v>
      </c>
      <c r="S151" s="53">
        <v>18.942528735632223</v>
      </c>
      <c r="T151" s="53">
        <v>21.307692307692363</v>
      </c>
      <c r="U151" s="53">
        <v>4.0000000000000018</v>
      </c>
      <c r="V151" s="53">
        <v>7.9999999999999858</v>
      </c>
      <c r="W151" s="53">
        <v>16.499999999999993</v>
      </c>
      <c r="X151" s="53">
        <v>9.8823529411764568</v>
      </c>
      <c r="Y151" s="53">
        <v>24.054017555705663</v>
      </c>
      <c r="Z151" s="53">
        <v>16.251655629139062</v>
      </c>
      <c r="AA151" s="53">
        <v>26.458916615946496</v>
      </c>
      <c r="AB151" s="53">
        <v>16.280701754385955</v>
      </c>
      <c r="AC151" s="53">
        <v>14.769230769230756</v>
      </c>
      <c r="AD151" s="53">
        <v>23.138521781693644</v>
      </c>
      <c r="AF151" s="53"/>
      <c r="AG151" s="53"/>
      <c r="AI151" s="53">
        <f t="shared" ref="AI151:AI204" si="10">MIN(E151:AD151)</f>
        <v>4.0000000000000018</v>
      </c>
      <c r="AJ151" s="53">
        <f t="shared" ref="AJ151:AJ204" si="11">MAX(E151:AD151)</f>
        <v>147</v>
      </c>
    </row>
    <row r="152" spans="2:36" hidden="1" x14ac:dyDescent="0.25">
      <c r="B152" s="50"/>
      <c r="C152" s="50"/>
      <c r="D152" s="50"/>
      <c r="E152" s="53">
        <v>148</v>
      </c>
      <c r="F152" s="53">
        <v>23.46619718309865</v>
      </c>
      <c r="G152" s="53">
        <v>24.081834695731214</v>
      </c>
      <c r="H152" s="53">
        <v>22.850000000000058</v>
      </c>
      <c r="I152" s="53">
        <v>14.910810810810796</v>
      </c>
      <c r="J152" s="53">
        <v>20.100000000000058</v>
      </c>
      <c r="K152" s="53">
        <v>15.453711790392999</v>
      </c>
      <c r="L152" s="53">
        <v>16.849003984063746</v>
      </c>
      <c r="M152" s="53">
        <v>16.74367816091954</v>
      </c>
      <c r="N152" s="53">
        <v>21.081132075471757</v>
      </c>
      <c r="O152" s="53">
        <v>12.795652173913028</v>
      </c>
      <c r="P152" s="53">
        <v>28.220603015075433</v>
      </c>
      <c r="Q152" s="53">
        <v>14.099999999999985</v>
      </c>
      <c r="R152" s="53">
        <v>4.1000000000000014</v>
      </c>
      <c r="S152" s="53">
        <v>19.042528735632224</v>
      </c>
      <c r="T152" s="53">
        <v>21.407692307692365</v>
      </c>
      <c r="U152" s="53">
        <v>4.1000000000000014</v>
      </c>
      <c r="V152" s="53">
        <v>8.0999999999999854</v>
      </c>
      <c r="W152" s="53">
        <v>16.599999999999994</v>
      </c>
      <c r="X152" s="53">
        <v>9.9823529411764564</v>
      </c>
      <c r="Y152" s="53">
        <v>24.154017555705664</v>
      </c>
      <c r="Z152" s="53">
        <v>16.351655629139064</v>
      </c>
      <c r="AA152" s="53">
        <v>26.558916615946497</v>
      </c>
      <c r="AB152" s="53">
        <v>16.380701754385957</v>
      </c>
      <c r="AC152" s="53">
        <v>14.869230769230755</v>
      </c>
      <c r="AD152" s="53">
        <v>23.238521781693645</v>
      </c>
      <c r="AF152" s="53"/>
      <c r="AG152" s="53"/>
      <c r="AI152" s="53">
        <f t="shared" si="10"/>
        <v>4.1000000000000014</v>
      </c>
      <c r="AJ152" s="53">
        <f t="shared" si="11"/>
        <v>148</v>
      </c>
    </row>
    <row r="153" spans="2:36" hidden="1" x14ac:dyDescent="0.25">
      <c r="B153" s="50"/>
      <c r="C153" s="50"/>
      <c r="D153" s="50"/>
      <c r="E153" s="53">
        <v>149</v>
      </c>
      <c r="F153" s="53">
        <v>23.566197183098652</v>
      </c>
      <c r="G153" s="53">
        <v>24.181834695731215</v>
      </c>
      <c r="H153" s="53">
        <v>22.95000000000006</v>
      </c>
      <c r="I153" s="53">
        <v>15.010810810810796</v>
      </c>
      <c r="J153" s="53">
        <v>20.20000000000006</v>
      </c>
      <c r="K153" s="53">
        <v>15.553711790392999</v>
      </c>
      <c r="L153" s="53">
        <v>16.949003984063747</v>
      </c>
      <c r="M153" s="53">
        <v>16.843678160919541</v>
      </c>
      <c r="N153" s="53">
        <v>21.181132075471758</v>
      </c>
      <c r="O153" s="53">
        <v>12.895652173913028</v>
      </c>
      <c r="P153" s="53">
        <v>28.320603015075434</v>
      </c>
      <c r="Q153" s="53">
        <v>14.199999999999985</v>
      </c>
      <c r="R153" s="53">
        <v>4.2000000000000011</v>
      </c>
      <c r="S153" s="53">
        <v>19.142528735632226</v>
      </c>
      <c r="T153" s="53">
        <v>21.507692307692366</v>
      </c>
      <c r="U153" s="53">
        <v>4.2000000000000011</v>
      </c>
      <c r="V153" s="53">
        <v>8.1999999999999851</v>
      </c>
      <c r="W153" s="53">
        <v>16.699999999999996</v>
      </c>
      <c r="X153" s="53">
        <v>10.082352941176456</v>
      </c>
      <c r="Y153" s="53">
        <v>24.254017555705666</v>
      </c>
      <c r="Z153" s="53">
        <v>16.451655629139065</v>
      </c>
      <c r="AA153" s="53">
        <v>26.658916615946499</v>
      </c>
      <c r="AB153" s="53">
        <v>16.480701754385958</v>
      </c>
      <c r="AC153" s="53">
        <v>14.969230769230755</v>
      </c>
      <c r="AD153" s="53">
        <v>23.338521781693647</v>
      </c>
      <c r="AF153" s="53"/>
      <c r="AG153" s="53"/>
      <c r="AI153" s="53">
        <f t="shared" si="10"/>
        <v>4.2000000000000011</v>
      </c>
      <c r="AJ153" s="53">
        <f t="shared" si="11"/>
        <v>149</v>
      </c>
    </row>
    <row r="154" spans="2:36" hidden="1" x14ac:dyDescent="0.25">
      <c r="B154" s="50"/>
      <c r="C154" s="50"/>
      <c r="D154" s="50"/>
      <c r="E154" s="53">
        <v>150</v>
      </c>
      <c r="F154" s="53">
        <v>23.666197183098653</v>
      </c>
      <c r="G154" s="53">
        <v>24.281834695731217</v>
      </c>
      <c r="H154" s="53">
        <v>23.050000000000061</v>
      </c>
      <c r="I154" s="53">
        <v>15.110810810810795</v>
      </c>
      <c r="J154" s="53">
        <v>20.300000000000061</v>
      </c>
      <c r="K154" s="53">
        <v>15.653711790392999</v>
      </c>
      <c r="L154" s="53">
        <v>17.049003984063749</v>
      </c>
      <c r="M154" s="53">
        <v>16.943678160919543</v>
      </c>
      <c r="N154" s="53">
        <v>21.28113207547176</v>
      </c>
      <c r="O154" s="53">
        <v>12.995652173913028</v>
      </c>
      <c r="P154" s="53">
        <v>28.420603015075436</v>
      </c>
      <c r="Q154" s="53">
        <v>14.299999999999985</v>
      </c>
      <c r="R154" s="53">
        <v>4.3000000000000007</v>
      </c>
      <c r="S154" s="53">
        <v>19.242528735632227</v>
      </c>
      <c r="T154" s="53">
        <v>21.607692307692368</v>
      </c>
      <c r="U154" s="53">
        <v>4.3000000000000007</v>
      </c>
      <c r="V154" s="53">
        <v>8.2999999999999847</v>
      </c>
      <c r="W154" s="53">
        <v>16.799999999999997</v>
      </c>
      <c r="X154" s="53">
        <v>10.182352941176456</v>
      </c>
      <c r="Y154" s="53">
        <v>24.354017555705667</v>
      </c>
      <c r="Z154" s="53">
        <v>16.551655629139066</v>
      </c>
      <c r="AA154" s="53">
        <v>26.7589166159465</v>
      </c>
      <c r="AB154" s="53">
        <v>16.580701754385959</v>
      </c>
      <c r="AC154" s="53">
        <v>15.069230769230755</v>
      </c>
      <c r="AD154" s="53">
        <v>23.438521781693648</v>
      </c>
      <c r="AF154" s="53"/>
      <c r="AG154" s="53"/>
      <c r="AI154" s="53">
        <f t="shared" si="10"/>
        <v>4.3000000000000007</v>
      </c>
      <c r="AJ154" s="53">
        <f t="shared" si="11"/>
        <v>150</v>
      </c>
    </row>
    <row r="155" spans="2:36" hidden="1" x14ac:dyDescent="0.25">
      <c r="B155" s="50"/>
      <c r="C155" s="50"/>
      <c r="D155" s="50"/>
      <c r="E155" s="53">
        <v>151</v>
      </c>
      <c r="F155" s="53">
        <v>23.766197183098654</v>
      </c>
      <c r="G155" s="53">
        <v>24.381834695731218</v>
      </c>
      <c r="H155" s="53">
        <v>23.150000000000063</v>
      </c>
      <c r="I155" s="53">
        <v>15.210810810810795</v>
      </c>
      <c r="J155" s="53">
        <v>20.400000000000063</v>
      </c>
      <c r="K155" s="53">
        <v>15.753711790392998</v>
      </c>
      <c r="L155" s="53">
        <v>17.14900398406375</v>
      </c>
      <c r="M155" s="53">
        <v>17.043678160919544</v>
      </c>
      <c r="N155" s="53">
        <v>21.381132075471761</v>
      </c>
      <c r="O155" s="53">
        <v>13.095652173913027</v>
      </c>
      <c r="P155" s="53">
        <v>28.520603015075437</v>
      </c>
      <c r="Q155" s="53">
        <v>14.399999999999984</v>
      </c>
      <c r="R155" s="53">
        <v>4.4000000000000004</v>
      </c>
      <c r="S155" s="53">
        <v>19.342528735632229</v>
      </c>
      <c r="T155" s="53">
        <v>21.707692307692369</v>
      </c>
      <c r="U155" s="53">
        <v>4.4000000000000004</v>
      </c>
      <c r="V155" s="53">
        <v>8.3999999999999844</v>
      </c>
      <c r="W155" s="53">
        <v>16.899999999999999</v>
      </c>
      <c r="X155" s="53">
        <v>10.282352941176455</v>
      </c>
      <c r="Y155" s="53">
        <v>24.454017555705668</v>
      </c>
      <c r="Z155" s="53">
        <v>16.651655629139068</v>
      </c>
      <c r="AA155" s="53">
        <v>26.858916615946502</v>
      </c>
      <c r="AB155" s="53">
        <v>16.680701754385961</v>
      </c>
      <c r="AC155" s="53">
        <v>15.169230769230754</v>
      </c>
      <c r="AD155" s="53">
        <v>23.53852178169365</v>
      </c>
      <c r="AF155" s="53"/>
      <c r="AG155" s="53"/>
      <c r="AI155" s="53">
        <f t="shared" si="10"/>
        <v>4.4000000000000004</v>
      </c>
      <c r="AJ155" s="53">
        <f t="shared" si="11"/>
        <v>151</v>
      </c>
    </row>
    <row r="156" spans="2:36" hidden="1" x14ac:dyDescent="0.25">
      <c r="B156" s="50"/>
      <c r="C156" s="50"/>
      <c r="D156" s="50"/>
      <c r="E156" s="53">
        <v>152</v>
      </c>
      <c r="F156" s="53">
        <v>23.866197183098656</v>
      </c>
      <c r="G156" s="53">
        <v>24.481834695731219</v>
      </c>
      <c r="H156" s="53">
        <v>23.250000000000064</v>
      </c>
      <c r="I156" s="53">
        <v>15.310810810810795</v>
      </c>
      <c r="J156" s="53">
        <v>20.500000000000064</v>
      </c>
      <c r="K156" s="53">
        <v>15.853711790392998</v>
      </c>
      <c r="L156" s="53">
        <v>17.249003984063751</v>
      </c>
      <c r="M156" s="53">
        <v>17.143678160919546</v>
      </c>
      <c r="N156" s="53">
        <v>21.481132075471763</v>
      </c>
      <c r="O156" s="53">
        <v>13.195652173913027</v>
      </c>
      <c r="P156" s="53">
        <v>28.620603015075439</v>
      </c>
      <c r="Q156" s="53">
        <v>14.499999999999984</v>
      </c>
      <c r="R156" s="53">
        <v>4.5</v>
      </c>
      <c r="S156" s="53">
        <v>19.44252873563223</v>
      </c>
      <c r="T156" s="53">
        <v>21.807692307692371</v>
      </c>
      <c r="U156" s="53">
        <v>4.5</v>
      </c>
      <c r="V156" s="53">
        <v>8.499999999999984</v>
      </c>
      <c r="W156" s="53">
        <v>17</v>
      </c>
      <c r="X156" s="53">
        <v>10.382352941176455</v>
      </c>
      <c r="Y156" s="53">
        <v>24.55401755570567</v>
      </c>
      <c r="Z156" s="53">
        <v>16.751655629139069</v>
      </c>
      <c r="AA156" s="53">
        <v>26.958916615946503</v>
      </c>
      <c r="AB156" s="53">
        <v>16.780701754385962</v>
      </c>
      <c r="AC156" s="53">
        <v>15.269230769230754</v>
      </c>
      <c r="AD156" s="53">
        <v>23.638521781693651</v>
      </c>
      <c r="AF156" s="53"/>
      <c r="AG156" s="53"/>
      <c r="AI156" s="53">
        <f t="shared" si="10"/>
        <v>4.5</v>
      </c>
      <c r="AJ156" s="53">
        <f t="shared" si="11"/>
        <v>152</v>
      </c>
    </row>
    <row r="157" spans="2:36" hidden="1" x14ac:dyDescent="0.25">
      <c r="B157" s="50"/>
      <c r="C157" s="50"/>
      <c r="D157" s="50"/>
      <c r="E157" s="53">
        <v>153</v>
      </c>
      <c r="F157" s="53">
        <v>23.966197183098657</v>
      </c>
      <c r="G157" s="53">
        <v>24.581834695731221</v>
      </c>
      <c r="H157" s="53">
        <v>23.350000000000065</v>
      </c>
      <c r="I157" s="53">
        <v>15.410810810810794</v>
      </c>
      <c r="J157" s="53">
        <v>20.600000000000065</v>
      </c>
      <c r="K157" s="53">
        <v>15.953711790392997</v>
      </c>
      <c r="L157" s="53">
        <v>17.349003984063753</v>
      </c>
      <c r="M157" s="53">
        <v>17.243678160919547</v>
      </c>
      <c r="N157" s="53">
        <v>21.581132075471764</v>
      </c>
      <c r="O157" s="53">
        <v>13.295652173913027</v>
      </c>
      <c r="P157" s="53">
        <v>28.72060301507544</v>
      </c>
      <c r="Q157" s="53">
        <v>14.599999999999984</v>
      </c>
      <c r="R157" s="53">
        <v>4.5999999999999996</v>
      </c>
      <c r="S157" s="53">
        <v>19.542528735632231</v>
      </c>
      <c r="T157" s="53">
        <v>21.907692307692372</v>
      </c>
      <c r="U157" s="53">
        <v>4.5999999999999996</v>
      </c>
      <c r="V157" s="53">
        <v>8.5999999999999837</v>
      </c>
      <c r="W157" s="53">
        <v>17.100000000000001</v>
      </c>
      <c r="X157" s="53">
        <v>10.482352941176455</v>
      </c>
      <c r="Y157" s="53">
        <v>24.654017555705671</v>
      </c>
      <c r="Z157" s="53">
        <v>16.851655629139071</v>
      </c>
      <c r="AA157" s="53">
        <v>27.058916615946504</v>
      </c>
      <c r="AB157" s="53">
        <v>16.880701754385964</v>
      </c>
      <c r="AC157" s="53">
        <v>15.369230769230754</v>
      </c>
      <c r="AD157" s="53">
        <v>23.738521781693652</v>
      </c>
      <c r="AF157" s="53"/>
      <c r="AG157" s="53"/>
      <c r="AI157" s="53">
        <f t="shared" si="10"/>
        <v>4.5999999999999996</v>
      </c>
      <c r="AJ157" s="53">
        <f t="shared" si="11"/>
        <v>153</v>
      </c>
    </row>
    <row r="158" spans="2:36" hidden="1" x14ac:dyDescent="0.25">
      <c r="B158" s="50"/>
      <c r="C158" s="50"/>
      <c r="D158" s="50"/>
      <c r="E158" s="53">
        <v>154</v>
      </c>
      <c r="F158" s="53">
        <v>24.066197183098659</v>
      </c>
      <c r="G158" s="53">
        <v>24.681834695731222</v>
      </c>
      <c r="H158" s="53">
        <v>23.450000000000067</v>
      </c>
      <c r="I158" s="53">
        <v>15.510810810810794</v>
      </c>
      <c r="J158" s="53">
        <v>20.700000000000067</v>
      </c>
      <c r="K158" s="53">
        <v>16.053711790392999</v>
      </c>
      <c r="L158" s="53">
        <v>17.449003984063754</v>
      </c>
      <c r="M158" s="53">
        <v>17.343678160919549</v>
      </c>
      <c r="N158" s="53">
        <v>21.681132075471766</v>
      </c>
      <c r="O158" s="53">
        <v>13.395652173913026</v>
      </c>
      <c r="P158" s="53">
        <v>28.820603015075442</v>
      </c>
      <c r="Q158" s="53">
        <v>14.699999999999983</v>
      </c>
      <c r="R158" s="53">
        <v>4.6999999999999993</v>
      </c>
      <c r="S158" s="53">
        <v>19.642528735632233</v>
      </c>
      <c r="T158" s="53">
        <v>22.007692307692373</v>
      </c>
      <c r="U158" s="53">
        <v>4.6999999999999993</v>
      </c>
      <c r="V158" s="53">
        <v>8.6999999999999833</v>
      </c>
      <c r="W158" s="53">
        <v>17.200000000000003</v>
      </c>
      <c r="X158" s="53">
        <v>10.582352941176454</v>
      </c>
      <c r="Y158" s="53">
        <v>24.754017555705673</v>
      </c>
      <c r="Z158" s="53">
        <v>16.951655629139072</v>
      </c>
      <c r="AA158" s="53">
        <v>27.158916615946506</v>
      </c>
      <c r="AB158" s="53">
        <v>16.980701754385965</v>
      </c>
      <c r="AC158" s="53">
        <v>15.469230769230753</v>
      </c>
      <c r="AD158" s="53">
        <v>23.838521781693654</v>
      </c>
      <c r="AF158" s="53"/>
      <c r="AG158" s="53"/>
      <c r="AI158" s="53">
        <f t="shared" si="10"/>
        <v>4.6999999999999993</v>
      </c>
      <c r="AJ158" s="53">
        <f t="shared" si="11"/>
        <v>154</v>
      </c>
    </row>
    <row r="159" spans="2:36" hidden="1" x14ac:dyDescent="0.25">
      <c r="B159" s="50"/>
      <c r="C159" s="50"/>
      <c r="D159" s="50"/>
      <c r="E159" s="53">
        <v>155</v>
      </c>
      <c r="F159" s="53">
        <v>24.16619718309866</v>
      </c>
      <c r="G159" s="53">
        <v>24.781834695731224</v>
      </c>
      <c r="H159" s="53">
        <v>23.550000000000068</v>
      </c>
      <c r="I159" s="53">
        <v>15.610810810810793</v>
      </c>
      <c r="J159" s="53">
        <v>20.800000000000068</v>
      </c>
      <c r="K159" s="53">
        <v>16.153711790393</v>
      </c>
      <c r="L159" s="53">
        <v>17.549003984063756</v>
      </c>
      <c r="M159" s="53">
        <v>17.44367816091955</v>
      </c>
      <c r="N159" s="53">
        <v>21.781132075471767</v>
      </c>
      <c r="O159" s="53">
        <v>13.495652173913026</v>
      </c>
      <c r="P159" s="53">
        <v>28.920603015075443</v>
      </c>
      <c r="Q159" s="53">
        <v>14.799999999999983</v>
      </c>
      <c r="R159" s="53">
        <v>4.7999999999999989</v>
      </c>
      <c r="S159" s="53">
        <v>19.742528735632234</v>
      </c>
      <c r="T159" s="53">
        <v>22.107692307692375</v>
      </c>
      <c r="U159" s="53">
        <v>4.7999999999999989</v>
      </c>
      <c r="V159" s="53">
        <v>8.7999999999999829</v>
      </c>
      <c r="W159" s="53">
        <v>17.300000000000004</v>
      </c>
      <c r="X159" s="53">
        <v>10.682352941176454</v>
      </c>
      <c r="Y159" s="53">
        <v>24.854017555705674</v>
      </c>
      <c r="Z159" s="53">
        <v>17.051655629139074</v>
      </c>
      <c r="AA159" s="53">
        <v>27.258916615946507</v>
      </c>
      <c r="AB159" s="53">
        <v>17.080701754385966</v>
      </c>
      <c r="AC159" s="53">
        <v>15.569230769230753</v>
      </c>
      <c r="AD159" s="53">
        <v>23.938521781693655</v>
      </c>
      <c r="AE159" s="48"/>
      <c r="AF159" s="53"/>
      <c r="AG159" s="53"/>
      <c r="AI159" s="53">
        <f t="shared" si="10"/>
        <v>4.7999999999999989</v>
      </c>
      <c r="AJ159" s="53">
        <f t="shared" si="11"/>
        <v>155</v>
      </c>
    </row>
    <row r="160" spans="2:36" hidden="1" x14ac:dyDescent="0.25">
      <c r="B160" s="50"/>
      <c r="C160" s="50"/>
      <c r="D160" s="50"/>
      <c r="E160" s="53">
        <v>156</v>
      </c>
      <c r="F160" s="53">
        <v>24.266197183098662</v>
      </c>
      <c r="G160" s="53">
        <v>24.881834695731225</v>
      </c>
      <c r="H160" s="53">
        <v>23.65000000000007</v>
      </c>
      <c r="I160" s="53">
        <v>15.710810810810793</v>
      </c>
      <c r="J160" s="53">
        <v>20.90000000000007</v>
      </c>
      <c r="K160" s="53">
        <v>16.253711790393002</v>
      </c>
      <c r="L160" s="53">
        <v>17.649003984063757</v>
      </c>
      <c r="M160" s="53">
        <v>17.543678160919551</v>
      </c>
      <c r="N160" s="53">
        <v>21.881132075471768</v>
      </c>
      <c r="O160" s="53">
        <v>13.595652173913026</v>
      </c>
      <c r="P160" s="53">
        <v>29.020603015075444</v>
      </c>
      <c r="Q160" s="53">
        <v>14.899999999999983</v>
      </c>
      <c r="R160" s="53">
        <v>4.8999999999999986</v>
      </c>
      <c r="S160" s="53">
        <v>19.842528735632236</v>
      </c>
      <c r="T160" s="53">
        <v>22.207692307692376</v>
      </c>
      <c r="U160" s="53">
        <v>4.8999999999999986</v>
      </c>
      <c r="V160" s="53">
        <v>8.8999999999999826</v>
      </c>
      <c r="W160" s="53">
        <v>17.400000000000006</v>
      </c>
      <c r="X160" s="53">
        <v>10.782352941176454</v>
      </c>
      <c r="Y160" s="53">
        <v>24.954017555705676</v>
      </c>
      <c r="Z160" s="53">
        <v>17.151655629139075</v>
      </c>
      <c r="AA160" s="53">
        <v>27.358916615946509</v>
      </c>
      <c r="AB160" s="53">
        <v>17.180701754385968</v>
      </c>
      <c r="AC160" s="53">
        <v>15.669230769230753</v>
      </c>
      <c r="AD160" s="53">
        <v>24.038521781693657</v>
      </c>
      <c r="AE160" s="48"/>
      <c r="AF160" s="53"/>
      <c r="AG160" s="53"/>
      <c r="AI160" s="53">
        <f t="shared" si="10"/>
        <v>4.8999999999999986</v>
      </c>
      <c r="AJ160" s="53">
        <f t="shared" si="11"/>
        <v>156</v>
      </c>
    </row>
    <row r="161" spans="2:36" hidden="1" x14ac:dyDescent="0.25">
      <c r="B161" s="50"/>
      <c r="C161" s="50"/>
      <c r="D161" s="50"/>
      <c r="E161" s="53">
        <v>157</v>
      </c>
      <c r="F161" s="53">
        <v>24.366197183098663</v>
      </c>
      <c r="G161" s="53">
        <v>24.981834695731227</v>
      </c>
      <c r="H161" s="53">
        <v>23.750000000000071</v>
      </c>
      <c r="I161" s="53">
        <v>15.810810810810793</v>
      </c>
      <c r="J161" s="53">
        <v>21.000000000000071</v>
      </c>
      <c r="K161" s="53">
        <v>16.353711790393003</v>
      </c>
      <c r="L161" s="53">
        <v>17.749003984063759</v>
      </c>
      <c r="M161" s="53">
        <v>17.643678160919553</v>
      </c>
      <c r="N161" s="53">
        <v>21.98113207547177</v>
      </c>
      <c r="O161" s="53">
        <v>13.695652173913025</v>
      </c>
      <c r="P161" s="53">
        <v>29.120603015075446</v>
      </c>
      <c r="Q161" s="53">
        <v>14.999999999999982</v>
      </c>
      <c r="R161" s="53">
        <v>4.9999999999999982</v>
      </c>
      <c r="S161" s="53">
        <v>19.942528735632237</v>
      </c>
      <c r="T161" s="53">
        <v>22.307692307692378</v>
      </c>
      <c r="U161" s="53">
        <v>4.9999999999999982</v>
      </c>
      <c r="V161" s="53">
        <v>8.9999999999999822</v>
      </c>
      <c r="W161" s="53">
        <v>17.500000000000007</v>
      </c>
      <c r="X161" s="53">
        <v>10.882352941176453</v>
      </c>
      <c r="Y161" s="53">
        <v>25.054017555705677</v>
      </c>
      <c r="Z161" s="53">
        <v>17.251655629139076</v>
      </c>
      <c r="AA161" s="53">
        <v>27.45891661594651</v>
      </c>
      <c r="AB161" s="53">
        <v>17.280701754385969</v>
      </c>
      <c r="AC161" s="53">
        <v>15.769230769230752</v>
      </c>
      <c r="AD161" s="53">
        <v>24.138521781693658</v>
      </c>
      <c r="AE161" s="48"/>
      <c r="AF161" s="53"/>
      <c r="AG161" s="53"/>
      <c r="AI161" s="53">
        <f t="shared" si="10"/>
        <v>4.9999999999999982</v>
      </c>
      <c r="AJ161" s="53">
        <f t="shared" si="11"/>
        <v>157</v>
      </c>
    </row>
    <row r="162" spans="2:36" hidden="1" x14ac:dyDescent="0.25">
      <c r="B162" s="50"/>
      <c r="C162" s="50"/>
      <c r="D162" s="50"/>
      <c r="E162" s="53">
        <v>158</v>
      </c>
      <c r="F162" s="53">
        <v>24.466197183098664</v>
      </c>
      <c r="G162" s="53">
        <v>25.081834695731228</v>
      </c>
      <c r="H162" s="53">
        <v>23.850000000000072</v>
      </c>
      <c r="I162" s="53">
        <v>15.910810810810792</v>
      </c>
      <c r="J162" s="53">
        <v>21.100000000000072</v>
      </c>
      <c r="K162" s="53">
        <v>16.453711790393005</v>
      </c>
      <c r="L162" s="53">
        <v>17.84900398406376</v>
      </c>
      <c r="M162" s="53">
        <v>17.743678160919554</v>
      </c>
      <c r="N162" s="53">
        <v>22.081132075471771</v>
      </c>
      <c r="O162" s="53">
        <v>13.795652173913025</v>
      </c>
      <c r="P162" s="53">
        <v>29.220603015075447</v>
      </c>
      <c r="Q162" s="53">
        <v>15.099999999999982</v>
      </c>
      <c r="R162" s="53">
        <v>5.0999999999999979</v>
      </c>
      <c r="S162" s="53">
        <v>20.042528735632239</v>
      </c>
      <c r="T162" s="53">
        <v>22.407692307692379</v>
      </c>
      <c r="U162" s="53">
        <v>5.0999999999999979</v>
      </c>
      <c r="V162" s="53">
        <v>9.0999999999999819</v>
      </c>
      <c r="W162" s="53">
        <v>17.600000000000009</v>
      </c>
      <c r="X162" s="53">
        <v>10.982352941176453</v>
      </c>
      <c r="Y162" s="53">
        <v>25.154017555705678</v>
      </c>
      <c r="Z162" s="53">
        <v>17.351655629139078</v>
      </c>
      <c r="AA162" s="53">
        <v>27.558916615946512</v>
      </c>
      <c r="AB162" s="53">
        <v>17.380701754385971</v>
      </c>
      <c r="AC162" s="53">
        <v>15.869230769230752</v>
      </c>
      <c r="AD162" s="53">
        <v>24.23852178169366</v>
      </c>
      <c r="AE162" s="48"/>
      <c r="AF162" s="53"/>
      <c r="AG162" s="53"/>
      <c r="AI162" s="53">
        <f t="shared" si="10"/>
        <v>5.0999999999999979</v>
      </c>
      <c r="AJ162" s="53">
        <f t="shared" si="11"/>
        <v>158</v>
      </c>
    </row>
    <row r="163" spans="2:36" hidden="1" x14ac:dyDescent="0.25">
      <c r="B163" s="50"/>
      <c r="C163" s="50"/>
      <c r="D163" s="50"/>
      <c r="E163" s="53">
        <v>159</v>
      </c>
      <c r="F163" s="53">
        <v>24.566197183098666</v>
      </c>
      <c r="G163" s="53">
        <v>25.181834695731229</v>
      </c>
      <c r="H163" s="53">
        <v>23.950000000000074</v>
      </c>
      <c r="I163" s="53">
        <v>16.010810810810792</v>
      </c>
      <c r="J163" s="53">
        <v>21.200000000000074</v>
      </c>
      <c r="K163" s="53">
        <v>16.553711790393006</v>
      </c>
      <c r="L163" s="53">
        <v>17.949003984063761</v>
      </c>
      <c r="M163" s="53">
        <v>17.843678160919556</v>
      </c>
      <c r="N163" s="53">
        <v>22.181132075471773</v>
      </c>
      <c r="O163" s="53">
        <v>13.895652173913025</v>
      </c>
      <c r="P163" s="53">
        <v>29.320603015075449</v>
      </c>
      <c r="Q163" s="53">
        <v>15.199999999999982</v>
      </c>
      <c r="R163" s="53">
        <v>5.1999999999999975</v>
      </c>
      <c r="S163" s="53">
        <v>20.14252873563224</v>
      </c>
      <c r="T163" s="53">
        <v>22.50769230769238</v>
      </c>
      <c r="U163" s="53">
        <v>5.1999999999999975</v>
      </c>
      <c r="V163" s="53">
        <v>9.1999999999999815</v>
      </c>
      <c r="W163" s="53">
        <v>17.70000000000001</v>
      </c>
      <c r="X163" s="53">
        <v>11.082352941176453</v>
      </c>
      <c r="Y163" s="53">
        <v>25.25401755570568</v>
      </c>
      <c r="Z163" s="53">
        <v>17.451655629139079</v>
      </c>
      <c r="AA163" s="53">
        <v>27.658916615946513</v>
      </c>
      <c r="AB163" s="53">
        <v>17.480701754385972</v>
      </c>
      <c r="AC163" s="53">
        <v>15.969230769230752</v>
      </c>
      <c r="AD163" s="53">
        <v>24.338521781693661</v>
      </c>
      <c r="AE163" s="48"/>
      <c r="AF163" s="53"/>
      <c r="AG163" s="53"/>
      <c r="AI163" s="53">
        <f t="shared" si="10"/>
        <v>5.1999999999999975</v>
      </c>
      <c r="AJ163" s="53">
        <f t="shared" si="11"/>
        <v>159</v>
      </c>
    </row>
    <row r="164" spans="2:36" hidden="1" x14ac:dyDescent="0.25">
      <c r="B164" s="50"/>
      <c r="C164" s="50"/>
      <c r="D164" s="50"/>
      <c r="E164" s="53">
        <v>160</v>
      </c>
      <c r="F164" s="53">
        <v>24.666197183098667</v>
      </c>
      <c r="G164" s="53">
        <v>25.281834695731231</v>
      </c>
      <c r="H164" s="53">
        <v>24.050000000000075</v>
      </c>
      <c r="I164" s="53">
        <v>16.110810810810793</v>
      </c>
      <c r="J164" s="53">
        <v>21.300000000000075</v>
      </c>
      <c r="K164" s="53">
        <v>16.653711790393007</v>
      </c>
      <c r="L164" s="53">
        <v>18.049003984063763</v>
      </c>
      <c r="M164" s="53">
        <v>17.943678160919557</v>
      </c>
      <c r="N164" s="53">
        <v>22.281132075471774</v>
      </c>
      <c r="O164" s="53">
        <v>13.995652173913024</v>
      </c>
      <c r="P164" s="53">
        <v>29.42060301507545</v>
      </c>
      <c r="Q164" s="53">
        <v>15.299999999999981</v>
      </c>
      <c r="R164" s="53">
        <v>5.2999999999999972</v>
      </c>
      <c r="S164" s="53">
        <v>20.242528735632241</v>
      </c>
      <c r="T164" s="53">
        <v>22.607692307692382</v>
      </c>
      <c r="U164" s="53">
        <v>5.2999999999999972</v>
      </c>
      <c r="V164" s="53">
        <v>9.2999999999999812</v>
      </c>
      <c r="W164" s="53">
        <v>17.800000000000011</v>
      </c>
      <c r="X164" s="53">
        <v>11.182352941176452</v>
      </c>
      <c r="Y164" s="53">
        <v>25.354017555705681</v>
      </c>
      <c r="Z164" s="53">
        <v>17.551655629139081</v>
      </c>
      <c r="AA164" s="53">
        <v>27.758916615946514</v>
      </c>
      <c r="AB164" s="53">
        <v>17.580701754385974</v>
      </c>
      <c r="AC164" s="53">
        <v>16.069230769230753</v>
      </c>
      <c r="AD164" s="53">
        <v>24.438521781693662</v>
      </c>
      <c r="AE164" s="48"/>
      <c r="AF164" s="53"/>
      <c r="AG164" s="53"/>
      <c r="AI164" s="53">
        <f t="shared" si="10"/>
        <v>5.2999999999999972</v>
      </c>
      <c r="AJ164" s="53">
        <f t="shared" si="11"/>
        <v>160</v>
      </c>
    </row>
    <row r="165" spans="2:36" hidden="1" x14ac:dyDescent="0.25">
      <c r="B165" s="50"/>
      <c r="C165" s="50"/>
      <c r="D165" s="50"/>
      <c r="E165" s="53">
        <v>161</v>
      </c>
      <c r="F165" s="53">
        <v>24.766197183098669</v>
      </c>
      <c r="G165" s="53">
        <v>25.381834695731232</v>
      </c>
      <c r="H165" s="53">
        <v>24.150000000000077</v>
      </c>
      <c r="I165" s="53">
        <v>16.210810810810795</v>
      </c>
      <c r="J165" s="53">
        <v>21.400000000000077</v>
      </c>
      <c r="K165" s="53">
        <v>16.753711790393009</v>
      </c>
      <c r="L165" s="53">
        <v>18.149003984063764</v>
      </c>
      <c r="M165" s="53">
        <v>18.043678160919558</v>
      </c>
      <c r="N165" s="53">
        <v>22.381132075471776</v>
      </c>
      <c r="O165" s="53">
        <v>14.095652173913024</v>
      </c>
      <c r="P165" s="53">
        <v>29.520603015075451</v>
      </c>
      <c r="Q165" s="53">
        <v>15.399999999999981</v>
      </c>
      <c r="R165" s="53">
        <v>5.3999999999999968</v>
      </c>
      <c r="S165" s="53">
        <v>20.342528735632243</v>
      </c>
      <c r="T165" s="53">
        <v>22.707692307692383</v>
      </c>
      <c r="U165" s="53">
        <v>5.3999999999999968</v>
      </c>
      <c r="V165" s="53">
        <v>9.3999999999999808</v>
      </c>
      <c r="W165" s="53">
        <v>17.900000000000013</v>
      </c>
      <c r="X165" s="53">
        <v>11.282352941176452</v>
      </c>
      <c r="Y165" s="53">
        <v>25.454017555705683</v>
      </c>
      <c r="Z165" s="53">
        <v>17.651655629139082</v>
      </c>
      <c r="AA165" s="53">
        <v>27.858916615946516</v>
      </c>
      <c r="AB165" s="53">
        <v>17.680701754385975</v>
      </c>
      <c r="AC165" s="53">
        <v>16.169230769230754</v>
      </c>
      <c r="AD165" s="53">
        <v>24.538521781693664</v>
      </c>
      <c r="AE165" s="48"/>
      <c r="AF165" s="53"/>
      <c r="AG165" s="53"/>
      <c r="AI165" s="53">
        <f t="shared" si="10"/>
        <v>5.3999999999999968</v>
      </c>
      <c r="AJ165" s="53">
        <f t="shared" si="11"/>
        <v>161</v>
      </c>
    </row>
    <row r="166" spans="2:36" hidden="1" x14ac:dyDescent="0.25">
      <c r="B166" s="50"/>
      <c r="C166" s="50"/>
      <c r="D166" s="50"/>
      <c r="E166" s="53">
        <v>162</v>
      </c>
      <c r="F166" s="53">
        <v>24.86619718309867</v>
      </c>
      <c r="G166" s="53">
        <v>25.481834695731234</v>
      </c>
      <c r="H166" s="53">
        <v>24.250000000000078</v>
      </c>
      <c r="I166" s="53">
        <v>16.310810810810796</v>
      </c>
      <c r="J166" s="53">
        <v>21.500000000000078</v>
      </c>
      <c r="K166" s="53">
        <v>16.85371179039301</v>
      </c>
      <c r="L166" s="53">
        <v>18.249003984063766</v>
      </c>
      <c r="M166" s="53">
        <v>18.14367816091956</v>
      </c>
      <c r="N166" s="53">
        <v>22.481132075471777</v>
      </c>
      <c r="O166" s="53">
        <v>14.195652173913023</v>
      </c>
      <c r="P166" s="53">
        <v>29.620603015075453</v>
      </c>
      <c r="Q166" s="53">
        <v>15.49999999999998</v>
      </c>
      <c r="R166" s="53">
        <v>5.4999999999999964</v>
      </c>
      <c r="S166" s="53">
        <v>20.442528735632244</v>
      </c>
      <c r="T166" s="53">
        <v>22.807692307692385</v>
      </c>
      <c r="U166" s="53">
        <v>5.4999999999999964</v>
      </c>
      <c r="V166" s="53">
        <v>9.4999999999999805</v>
      </c>
      <c r="W166" s="53">
        <v>18.000000000000014</v>
      </c>
      <c r="X166" s="53">
        <v>11.382352941176451</v>
      </c>
      <c r="Y166" s="53">
        <v>25.554017555705684</v>
      </c>
      <c r="Z166" s="53">
        <v>17.751655629139083</v>
      </c>
      <c r="AA166" s="53">
        <v>27.958916615946517</v>
      </c>
      <c r="AB166" s="53">
        <v>17.780701754385976</v>
      </c>
      <c r="AC166" s="53">
        <v>16.269230769230756</v>
      </c>
      <c r="AD166" s="53">
        <v>24.638521781693665</v>
      </c>
      <c r="AE166" s="48"/>
      <c r="AF166" s="53"/>
      <c r="AG166" s="53"/>
      <c r="AI166" s="53">
        <f t="shared" si="10"/>
        <v>5.4999999999999964</v>
      </c>
      <c r="AJ166" s="53">
        <f t="shared" si="11"/>
        <v>162</v>
      </c>
    </row>
    <row r="167" spans="2:36" hidden="1" x14ac:dyDescent="0.25">
      <c r="B167" s="50"/>
      <c r="C167" s="50"/>
      <c r="D167" s="50"/>
      <c r="E167" s="53">
        <v>163</v>
      </c>
      <c r="F167" s="53">
        <v>24.966197183098672</v>
      </c>
      <c r="G167" s="53">
        <v>25.581834695731235</v>
      </c>
      <c r="H167" s="53">
        <v>24.35000000000008</v>
      </c>
      <c r="I167" s="53">
        <v>16.410810810810798</v>
      </c>
      <c r="J167" s="53">
        <v>21.60000000000008</v>
      </c>
      <c r="K167" s="53">
        <v>16.953711790393012</v>
      </c>
      <c r="L167" s="53">
        <v>18.349003984063767</v>
      </c>
      <c r="M167" s="53">
        <v>18.243678160919561</v>
      </c>
      <c r="N167" s="53">
        <v>22.581132075471778</v>
      </c>
      <c r="O167" s="53">
        <v>14.295652173913023</v>
      </c>
      <c r="P167" s="53">
        <v>29.720603015075454</v>
      </c>
      <c r="Q167" s="53">
        <v>15.59999999999998</v>
      </c>
      <c r="R167" s="53">
        <v>5.5999999999999961</v>
      </c>
      <c r="S167" s="53">
        <v>20.542528735632246</v>
      </c>
      <c r="T167" s="53">
        <v>22.907692307692386</v>
      </c>
      <c r="U167" s="53">
        <v>5.5999999999999961</v>
      </c>
      <c r="V167" s="53">
        <v>9.5999999999999801</v>
      </c>
      <c r="W167" s="53">
        <v>18.100000000000016</v>
      </c>
      <c r="X167" s="53">
        <v>11.482352941176451</v>
      </c>
      <c r="Y167" s="53">
        <v>25.654017555705686</v>
      </c>
      <c r="Z167" s="53">
        <v>17.851655629139085</v>
      </c>
      <c r="AA167" s="53">
        <v>28.058916615946519</v>
      </c>
      <c r="AB167" s="53">
        <v>17.880701754385978</v>
      </c>
      <c r="AC167" s="53">
        <v>16.369230769230757</v>
      </c>
      <c r="AD167" s="53">
        <v>24.738521781693667</v>
      </c>
      <c r="AE167" s="48"/>
      <c r="AF167" s="53"/>
      <c r="AG167" s="53"/>
      <c r="AI167" s="53">
        <f t="shared" si="10"/>
        <v>5.5999999999999961</v>
      </c>
      <c r="AJ167" s="53">
        <f t="shared" si="11"/>
        <v>163</v>
      </c>
    </row>
    <row r="168" spans="2:36" hidden="1" x14ac:dyDescent="0.25">
      <c r="B168" s="50"/>
      <c r="C168" s="50"/>
      <c r="D168" s="50"/>
      <c r="E168" s="53">
        <v>164</v>
      </c>
      <c r="F168" s="53">
        <v>25.066197183098673</v>
      </c>
      <c r="G168" s="53">
        <v>25.681834695731236</v>
      </c>
      <c r="H168" s="53">
        <v>24.450000000000081</v>
      </c>
      <c r="I168" s="53">
        <v>16.510810810810799</v>
      </c>
      <c r="J168" s="53">
        <v>21.700000000000081</v>
      </c>
      <c r="K168" s="53">
        <v>17.053711790393013</v>
      </c>
      <c r="L168" s="53">
        <v>18.449003984063769</v>
      </c>
      <c r="M168" s="53">
        <v>18.343678160919563</v>
      </c>
      <c r="N168" s="53">
        <v>22.68113207547178</v>
      </c>
      <c r="O168" s="53">
        <v>14.395652173913023</v>
      </c>
      <c r="P168" s="53">
        <v>29.820603015075456</v>
      </c>
      <c r="Q168" s="53">
        <v>15.69999999999998</v>
      </c>
      <c r="R168" s="53">
        <v>5.6999999999999957</v>
      </c>
      <c r="S168" s="53">
        <v>20.642528735632247</v>
      </c>
      <c r="T168" s="53">
        <v>23.007692307692388</v>
      </c>
      <c r="U168" s="53">
        <v>5.6999999999999957</v>
      </c>
      <c r="V168" s="53">
        <v>9.6999999999999797</v>
      </c>
      <c r="W168" s="53">
        <v>18.200000000000017</v>
      </c>
      <c r="X168" s="53">
        <v>11.582352941176451</v>
      </c>
      <c r="Y168" s="53">
        <v>25.754017555705687</v>
      </c>
      <c r="Z168" s="53">
        <v>17.951655629139086</v>
      </c>
      <c r="AA168" s="53">
        <v>28.15891661594652</v>
      </c>
      <c r="AB168" s="53">
        <v>17.980701754385979</v>
      </c>
      <c r="AC168" s="53">
        <v>16.469230769230759</v>
      </c>
      <c r="AD168" s="53">
        <v>24.838521781693668</v>
      </c>
      <c r="AE168" s="48"/>
      <c r="AF168" s="53"/>
      <c r="AG168" s="53"/>
      <c r="AI168" s="53">
        <f t="shared" si="10"/>
        <v>5.6999999999999957</v>
      </c>
      <c r="AJ168" s="53">
        <f t="shared" si="11"/>
        <v>164</v>
      </c>
    </row>
    <row r="169" spans="2:36" hidden="1" x14ac:dyDescent="0.25">
      <c r="B169" s="50"/>
      <c r="C169" s="50"/>
      <c r="D169" s="50"/>
      <c r="E169" s="53">
        <v>165</v>
      </c>
      <c r="F169" s="53">
        <v>25.166197183098674</v>
      </c>
      <c r="G169" s="53">
        <v>25.781834695731238</v>
      </c>
      <c r="H169" s="53">
        <v>24.550000000000082</v>
      </c>
      <c r="I169" s="53">
        <v>16.610810810810801</v>
      </c>
      <c r="J169" s="53">
        <v>21.800000000000082</v>
      </c>
      <c r="K169" s="53">
        <v>17.153711790393015</v>
      </c>
      <c r="L169" s="53">
        <v>18.54900398406377</v>
      </c>
      <c r="M169" s="53">
        <v>18.443678160919564</v>
      </c>
      <c r="N169" s="53">
        <v>22.781132075471781</v>
      </c>
      <c r="O169" s="53">
        <v>14.495652173913022</v>
      </c>
      <c r="P169" s="53">
        <v>29.920603015075457</v>
      </c>
      <c r="Q169" s="53">
        <v>15.799999999999979</v>
      </c>
      <c r="R169" s="53">
        <v>5.7999999999999954</v>
      </c>
      <c r="S169" s="53">
        <v>20.742528735632249</v>
      </c>
      <c r="T169" s="53">
        <v>23.107692307692389</v>
      </c>
      <c r="U169" s="53">
        <v>5.7999999999999954</v>
      </c>
      <c r="V169" s="53">
        <v>9.7999999999999794</v>
      </c>
      <c r="W169" s="53">
        <v>18.300000000000018</v>
      </c>
      <c r="X169" s="53">
        <v>11.68235294117645</v>
      </c>
      <c r="Y169" s="53">
        <v>25.854017555705688</v>
      </c>
      <c r="Z169" s="53">
        <v>18.051655629139088</v>
      </c>
      <c r="AA169" s="53">
        <v>28.258916615946521</v>
      </c>
      <c r="AB169" s="53">
        <v>18.080701754385981</v>
      </c>
      <c r="AC169" s="53">
        <v>16.56923076923076</v>
      </c>
      <c r="AD169" s="53">
        <v>24.93852178169367</v>
      </c>
      <c r="AE169" s="48"/>
      <c r="AF169" s="53"/>
      <c r="AG169" s="53"/>
      <c r="AI169" s="53">
        <f t="shared" si="10"/>
        <v>5.7999999999999954</v>
      </c>
      <c r="AJ169" s="53">
        <f t="shared" si="11"/>
        <v>165</v>
      </c>
    </row>
    <row r="170" spans="2:36" hidden="1" x14ac:dyDescent="0.25">
      <c r="B170" s="50"/>
      <c r="C170" s="50"/>
      <c r="D170" s="50"/>
      <c r="E170" s="53">
        <v>166</v>
      </c>
      <c r="F170" s="53">
        <v>25.266197183098676</v>
      </c>
      <c r="G170" s="53">
        <v>25.881834695731239</v>
      </c>
      <c r="H170" s="53">
        <v>24.650000000000084</v>
      </c>
      <c r="I170" s="53">
        <v>16.710810810810802</v>
      </c>
      <c r="J170" s="53">
        <v>21.900000000000084</v>
      </c>
      <c r="K170" s="53">
        <v>17.253711790393016</v>
      </c>
      <c r="L170" s="53">
        <v>18.649003984063771</v>
      </c>
      <c r="M170" s="53">
        <v>18.543678160919566</v>
      </c>
      <c r="N170" s="53">
        <v>22.881132075471783</v>
      </c>
      <c r="O170" s="53">
        <v>14.595652173913022</v>
      </c>
      <c r="P170" s="53">
        <v>30.020603015075459</v>
      </c>
      <c r="Q170" s="53">
        <v>15.899999999999979</v>
      </c>
      <c r="R170" s="53">
        <v>5.899999999999995</v>
      </c>
      <c r="S170" s="53">
        <v>20.84252873563225</v>
      </c>
      <c r="T170" s="53">
        <v>23.20769230769239</v>
      </c>
      <c r="U170" s="53">
        <v>5.899999999999995</v>
      </c>
      <c r="V170" s="53">
        <v>9.899999999999979</v>
      </c>
      <c r="W170" s="53">
        <v>18.40000000000002</v>
      </c>
      <c r="X170" s="53">
        <v>11.78235294117645</v>
      </c>
      <c r="Y170" s="53">
        <v>25.95401755570569</v>
      </c>
      <c r="Z170" s="53">
        <v>18.151655629139089</v>
      </c>
      <c r="AA170" s="53">
        <v>28.358916615946523</v>
      </c>
      <c r="AB170" s="53">
        <v>18.180701754385982</v>
      </c>
      <c r="AC170" s="53">
        <v>16.669230769230762</v>
      </c>
      <c r="AD170" s="53">
        <v>25.038521781693671</v>
      </c>
      <c r="AE170" s="48"/>
      <c r="AF170" s="53"/>
      <c r="AG170" s="53"/>
      <c r="AI170" s="53">
        <f t="shared" si="10"/>
        <v>5.899999999999995</v>
      </c>
      <c r="AJ170" s="53">
        <f t="shared" si="11"/>
        <v>166</v>
      </c>
    </row>
    <row r="171" spans="2:36" hidden="1" x14ac:dyDescent="0.25">
      <c r="B171" s="50"/>
      <c r="C171" s="50"/>
      <c r="D171" s="50"/>
      <c r="E171" s="53">
        <v>167</v>
      </c>
      <c r="F171" s="53">
        <v>25.366197183098677</v>
      </c>
      <c r="G171" s="53">
        <v>25.981834695731241</v>
      </c>
      <c r="H171" s="53">
        <v>24.750000000000085</v>
      </c>
      <c r="I171" s="53">
        <v>16.810810810810803</v>
      </c>
      <c r="J171" s="53">
        <v>22.000000000000085</v>
      </c>
      <c r="K171" s="53">
        <v>17.353711790393017</v>
      </c>
      <c r="L171" s="53">
        <v>18.749003984063773</v>
      </c>
      <c r="M171" s="53">
        <v>18.643678160919567</v>
      </c>
      <c r="N171" s="53">
        <v>22.981132075471784</v>
      </c>
      <c r="O171" s="53">
        <v>14.695652173913022</v>
      </c>
      <c r="P171" s="53">
        <v>30.12060301507546</v>
      </c>
      <c r="Q171" s="53">
        <v>15.999999999999979</v>
      </c>
      <c r="R171" s="53">
        <v>5.9999999999999947</v>
      </c>
      <c r="S171" s="53">
        <v>20.942528735632251</v>
      </c>
      <c r="T171" s="53">
        <v>23.307692307692392</v>
      </c>
      <c r="U171" s="53">
        <v>5.9999999999999947</v>
      </c>
      <c r="V171" s="53">
        <v>9.9999999999999787</v>
      </c>
      <c r="W171" s="53">
        <v>18.500000000000021</v>
      </c>
      <c r="X171" s="53">
        <v>11.88235294117645</v>
      </c>
      <c r="Y171" s="53">
        <v>26.054017555705691</v>
      </c>
      <c r="Z171" s="53">
        <v>18.251655629139091</v>
      </c>
      <c r="AA171" s="53">
        <v>28.458916615946524</v>
      </c>
      <c r="AB171" s="53">
        <v>18.280701754385984</v>
      </c>
      <c r="AC171" s="53">
        <v>16.769230769230763</v>
      </c>
      <c r="AD171" s="53">
        <v>25.138521781693672</v>
      </c>
      <c r="AE171" s="48"/>
      <c r="AF171" s="53"/>
      <c r="AG171" s="53"/>
      <c r="AI171" s="53">
        <f t="shared" si="10"/>
        <v>5.9999999999999947</v>
      </c>
      <c r="AJ171" s="53">
        <f t="shared" si="11"/>
        <v>167</v>
      </c>
    </row>
    <row r="172" spans="2:36" hidden="1" x14ac:dyDescent="0.25">
      <c r="B172" s="50"/>
      <c r="C172" s="50"/>
      <c r="D172" s="50"/>
      <c r="E172" s="53">
        <v>168</v>
      </c>
      <c r="F172" s="53">
        <v>25.466197183098679</v>
      </c>
      <c r="G172" s="53">
        <v>26.081834695731242</v>
      </c>
      <c r="H172" s="53">
        <v>24.850000000000087</v>
      </c>
      <c r="I172" s="53">
        <v>16.910810810810805</v>
      </c>
      <c r="J172" s="53">
        <v>22.100000000000087</v>
      </c>
      <c r="K172" s="53">
        <v>17.453711790393019</v>
      </c>
      <c r="L172" s="53">
        <v>18.849003984063774</v>
      </c>
      <c r="M172" s="53">
        <v>18.743678160919568</v>
      </c>
      <c r="N172" s="53">
        <v>23.081132075471785</v>
      </c>
      <c r="O172" s="53">
        <v>14.795652173913021</v>
      </c>
      <c r="P172" s="53">
        <v>30.220603015075461</v>
      </c>
      <c r="Q172" s="53">
        <v>16.09999999999998</v>
      </c>
      <c r="R172" s="53">
        <v>6.0999999999999943</v>
      </c>
      <c r="S172" s="53">
        <v>21.042528735632253</v>
      </c>
      <c r="T172" s="53">
        <v>23.407692307692393</v>
      </c>
      <c r="U172" s="53">
        <v>6.0999999999999943</v>
      </c>
      <c r="V172" s="53">
        <v>10.099999999999978</v>
      </c>
      <c r="W172" s="53">
        <v>18.600000000000023</v>
      </c>
      <c r="X172" s="53">
        <v>11.982352941176449</v>
      </c>
      <c r="Y172" s="53">
        <v>26.154017555705693</v>
      </c>
      <c r="Z172" s="53">
        <v>18.351655629139092</v>
      </c>
      <c r="AA172" s="53">
        <v>28.558916615946526</v>
      </c>
      <c r="AB172" s="53">
        <v>18.380701754385985</v>
      </c>
      <c r="AC172" s="53">
        <v>16.869230769230764</v>
      </c>
      <c r="AD172" s="53">
        <v>25.238521781693674</v>
      </c>
      <c r="AE172" s="48"/>
      <c r="AF172" s="53"/>
      <c r="AG172" s="53"/>
      <c r="AI172" s="53">
        <f t="shared" si="10"/>
        <v>6.0999999999999943</v>
      </c>
      <c r="AJ172" s="53">
        <f t="shared" si="11"/>
        <v>168</v>
      </c>
    </row>
    <row r="173" spans="2:36" hidden="1" x14ac:dyDescent="0.25">
      <c r="B173" s="50"/>
      <c r="C173" s="50"/>
      <c r="D173" s="50"/>
      <c r="E173" s="53">
        <v>169</v>
      </c>
      <c r="F173" s="53">
        <v>25.56619718309868</v>
      </c>
      <c r="G173" s="53">
        <v>26.181834695731244</v>
      </c>
      <c r="H173" s="53">
        <v>24.950000000000088</v>
      </c>
      <c r="I173" s="53">
        <v>17.010810810810806</v>
      </c>
      <c r="J173" s="53">
        <v>22.200000000000088</v>
      </c>
      <c r="K173" s="53">
        <v>17.55371179039302</v>
      </c>
      <c r="L173" s="53">
        <v>18.949003984063776</v>
      </c>
      <c r="M173" s="53">
        <v>18.84367816091957</v>
      </c>
      <c r="N173" s="53">
        <v>23.181132075471787</v>
      </c>
      <c r="O173" s="53">
        <v>14.895652173913021</v>
      </c>
      <c r="P173" s="53">
        <v>30.320603015075463</v>
      </c>
      <c r="Q173" s="53">
        <v>16.199999999999982</v>
      </c>
      <c r="R173" s="53">
        <v>6.199999999999994</v>
      </c>
      <c r="S173" s="53">
        <v>21.142528735632254</v>
      </c>
      <c r="T173" s="53">
        <v>23.507692307692395</v>
      </c>
      <c r="U173" s="53">
        <v>6.199999999999994</v>
      </c>
      <c r="V173" s="53">
        <v>10.199999999999978</v>
      </c>
      <c r="W173" s="53">
        <v>18.700000000000024</v>
      </c>
      <c r="X173" s="53">
        <v>12.082352941176449</v>
      </c>
      <c r="Y173" s="53">
        <v>26.254017555705694</v>
      </c>
      <c r="Z173" s="53">
        <v>18.451655629139093</v>
      </c>
      <c r="AA173" s="53">
        <v>28.658916615946527</v>
      </c>
      <c r="AB173" s="53">
        <v>18.480701754385986</v>
      </c>
      <c r="AC173" s="53">
        <v>16.969230769230766</v>
      </c>
      <c r="AD173" s="53">
        <v>25.338521781693675</v>
      </c>
      <c r="AE173" s="48"/>
      <c r="AF173" s="53"/>
      <c r="AG173" s="53"/>
      <c r="AI173" s="53">
        <f t="shared" si="10"/>
        <v>6.199999999999994</v>
      </c>
      <c r="AJ173" s="53">
        <f t="shared" si="11"/>
        <v>169</v>
      </c>
    </row>
    <row r="174" spans="2:36" hidden="1" x14ac:dyDescent="0.25">
      <c r="B174" s="50"/>
      <c r="C174" s="50"/>
      <c r="D174" s="50"/>
      <c r="E174" s="53">
        <v>170</v>
      </c>
      <c r="F174" s="53">
        <v>25.666197183098681</v>
      </c>
      <c r="G174" s="53">
        <v>26.281834695731245</v>
      </c>
      <c r="H174" s="53">
        <v>25.05000000000009</v>
      </c>
      <c r="I174" s="53">
        <v>17.110810810810808</v>
      </c>
      <c r="J174" s="53">
        <v>22.30000000000009</v>
      </c>
      <c r="K174" s="53">
        <v>17.653711790393022</v>
      </c>
      <c r="L174" s="53">
        <v>19.049003984063777</v>
      </c>
      <c r="M174" s="53">
        <v>18.943678160919571</v>
      </c>
      <c r="N174" s="53">
        <v>23.281132075471788</v>
      </c>
      <c r="O174" s="53">
        <v>14.995652173913021</v>
      </c>
      <c r="P174" s="53">
        <v>30.420603015075464</v>
      </c>
      <c r="Q174" s="53">
        <v>16.299999999999983</v>
      </c>
      <c r="R174" s="53">
        <v>6.2999999999999936</v>
      </c>
      <c r="S174" s="53">
        <v>21.242528735632256</v>
      </c>
      <c r="T174" s="53">
        <v>23.607692307692396</v>
      </c>
      <c r="U174" s="53">
        <v>6.2999999999999936</v>
      </c>
      <c r="V174" s="53">
        <v>10.299999999999978</v>
      </c>
      <c r="W174" s="53">
        <v>18.800000000000026</v>
      </c>
      <c r="X174" s="53">
        <v>12.182352941176449</v>
      </c>
      <c r="Y174" s="53">
        <v>26.354017555705695</v>
      </c>
      <c r="Z174" s="53">
        <v>18.551655629139095</v>
      </c>
      <c r="AA174" s="53">
        <v>28.758916615946529</v>
      </c>
      <c r="AB174" s="53">
        <v>18.580701754385988</v>
      </c>
      <c r="AC174" s="53">
        <v>17.069230769230767</v>
      </c>
      <c r="AD174" s="53">
        <v>25.438521781693677</v>
      </c>
      <c r="AE174" s="48"/>
      <c r="AF174" s="53"/>
      <c r="AG174" s="53"/>
      <c r="AI174" s="53">
        <f t="shared" si="10"/>
        <v>6.2999999999999936</v>
      </c>
      <c r="AJ174" s="53">
        <f t="shared" si="11"/>
        <v>170</v>
      </c>
    </row>
    <row r="175" spans="2:36" hidden="1" x14ac:dyDescent="0.25">
      <c r="B175" s="50"/>
      <c r="C175" s="50"/>
      <c r="D175" s="50"/>
      <c r="E175" s="53">
        <v>171</v>
      </c>
      <c r="F175" s="53">
        <v>25.766197183098683</v>
      </c>
      <c r="G175" s="53">
        <v>26.381834695731246</v>
      </c>
      <c r="H175" s="53">
        <v>25.150000000000091</v>
      </c>
      <c r="I175" s="53">
        <v>17.210810810810809</v>
      </c>
      <c r="J175" s="53">
        <v>22.400000000000091</v>
      </c>
      <c r="K175" s="53">
        <v>17.753711790393023</v>
      </c>
      <c r="L175" s="53">
        <v>19.149003984063778</v>
      </c>
      <c r="M175" s="53">
        <v>19.043678160919573</v>
      </c>
      <c r="N175" s="53">
        <v>23.38113207547179</v>
      </c>
      <c r="O175" s="53">
        <v>15.09565217391302</v>
      </c>
      <c r="P175" s="53">
        <v>30.520603015075466</v>
      </c>
      <c r="Q175" s="53">
        <v>16.399999999999984</v>
      </c>
      <c r="R175" s="53">
        <v>6.3999999999999932</v>
      </c>
      <c r="S175" s="53">
        <v>21.342528735632257</v>
      </c>
      <c r="T175" s="53">
        <v>23.707692307692398</v>
      </c>
      <c r="U175" s="53">
        <v>6.3999999999999932</v>
      </c>
      <c r="V175" s="53">
        <v>10.399999999999977</v>
      </c>
      <c r="W175" s="53">
        <v>18.900000000000027</v>
      </c>
      <c r="X175" s="53">
        <v>12.282352941176448</v>
      </c>
      <c r="Y175" s="53">
        <v>26.454017555705697</v>
      </c>
      <c r="Z175" s="53">
        <v>18.651655629139096</v>
      </c>
      <c r="AA175" s="53">
        <v>28.85891661594653</v>
      </c>
      <c r="AB175" s="53">
        <v>18.680701754385989</v>
      </c>
      <c r="AC175" s="53">
        <v>17.169230769230769</v>
      </c>
      <c r="AD175" s="53">
        <v>25.538521781693678</v>
      </c>
      <c r="AE175" s="48"/>
      <c r="AF175" s="53"/>
      <c r="AG175" s="53"/>
      <c r="AI175" s="53">
        <f t="shared" si="10"/>
        <v>6.3999999999999932</v>
      </c>
      <c r="AJ175" s="53">
        <f t="shared" si="11"/>
        <v>171</v>
      </c>
    </row>
    <row r="176" spans="2:36" hidden="1" x14ac:dyDescent="0.25">
      <c r="B176" s="50"/>
      <c r="C176" s="50"/>
      <c r="D176" s="50"/>
      <c r="E176" s="53">
        <v>172</v>
      </c>
      <c r="F176" s="53">
        <v>25.866197183098684</v>
      </c>
      <c r="G176" s="53">
        <v>26.481834695731248</v>
      </c>
      <c r="H176" s="53">
        <v>25.250000000000092</v>
      </c>
      <c r="I176" s="53">
        <v>17.310810810810811</v>
      </c>
      <c r="J176" s="53">
        <v>22.500000000000092</v>
      </c>
      <c r="K176" s="53">
        <v>17.853711790393024</v>
      </c>
      <c r="L176" s="53">
        <v>19.24900398406378</v>
      </c>
      <c r="M176" s="53">
        <v>19.143678160919574</v>
      </c>
      <c r="N176" s="53">
        <v>23.481132075471791</v>
      </c>
      <c r="O176" s="53">
        <v>15.19565217391302</v>
      </c>
      <c r="P176" s="53">
        <v>30.620603015075467</v>
      </c>
      <c r="Q176" s="53">
        <v>16.499999999999986</v>
      </c>
      <c r="R176" s="53">
        <v>6.4999999999999929</v>
      </c>
      <c r="S176" s="53">
        <v>21.442528735632258</v>
      </c>
      <c r="T176" s="53">
        <v>23.807692307692399</v>
      </c>
      <c r="U176" s="53">
        <v>6.4999999999999929</v>
      </c>
      <c r="V176" s="53">
        <v>10.499999999999977</v>
      </c>
      <c r="W176" s="53">
        <v>19.000000000000028</v>
      </c>
      <c r="X176" s="53">
        <v>12.382352941176448</v>
      </c>
      <c r="Y176" s="53">
        <v>26.554017555705698</v>
      </c>
      <c r="Z176" s="53">
        <v>18.751655629139098</v>
      </c>
      <c r="AA176" s="53">
        <v>28.958916615946531</v>
      </c>
      <c r="AB176" s="53">
        <v>18.780701754385991</v>
      </c>
      <c r="AC176" s="53">
        <v>17.26923076923077</v>
      </c>
      <c r="AD176" s="53">
        <v>25.638521781693679</v>
      </c>
      <c r="AE176" s="48"/>
      <c r="AF176" s="53"/>
      <c r="AG176" s="53"/>
      <c r="AI176" s="53">
        <f t="shared" si="10"/>
        <v>6.4999999999999929</v>
      </c>
      <c r="AJ176" s="53">
        <f t="shared" si="11"/>
        <v>172</v>
      </c>
    </row>
    <row r="177" spans="2:36" hidden="1" x14ac:dyDescent="0.25">
      <c r="B177" s="50"/>
      <c r="C177" s="50"/>
      <c r="D177" s="50"/>
      <c r="E177" s="53">
        <v>173</v>
      </c>
      <c r="F177" s="53">
        <v>25.966197183098686</v>
      </c>
      <c r="G177" s="53">
        <v>26.581834695731249</v>
      </c>
      <c r="H177" s="53">
        <v>25.350000000000094</v>
      </c>
      <c r="I177" s="53">
        <v>17.410810810810812</v>
      </c>
      <c r="J177" s="53">
        <v>22.600000000000094</v>
      </c>
      <c r="K177" s="53">
        <v>17.953711790393026</v>
      </c>
      <c r="L177" s="53">
        <v>19.349003984063781</v>
      </c>
      <c r="M177" s="53">
        <v>19.243678160919576</v>
      </c>
      <c r="N177" s="53">
        <v>23.581132075471793</v>
      </c>
      <c r="O177" s="53">
        <v>15.29565217391302</v>
      </c>
      <c r="P177" s="53">
        <v>30.720603015075469</v>
      </c>
      <c r="Q177" s="53">
        <v>16.599999999999987</v>
      </c>
      <c r="R177" s="53">
        <v>6.5999999999999925</v>
      </c>
      <c r="S177" s="53">
        <v>21.54252873563226</v>
      </c>
      <c r="T177" s="53">
        <v>23.9076923076924</v>
      </c>
      <c r="U177" s="53">
        <v>6.5999999999999925</v>
      </c>
      <c r="V177" s="53">
        <v>10.599999999999977</v>
      </c>
      <c r="W177" s="53">
        <v>19.10000000000003</v>
      </c>
      <c r="X177" s="53">
        <v>12.482352941176448</v>
      </c>
      <c r="Y177" s="53">
        <v>26.6540175557057</v>
      </c>
      <c r="Z177" s="53">
        <v>18.851655629139099</v>
      </c>
      <c r="AA177" s="53">
        <v>29.058916615946533</v>
      </c>
      <c r="AB177" s="53">
        <v>18.880701754385992</v>
      </c>
      <c r="AC177" s="53">
        <v>17.369230769230771</v>
      </c>
      <c r="AD177" s="53">
        <v>25.738521781693681</v>
      </c>
      <c r="AE177" s="48"/>
      <c r="AF177" s="53"/>
      <c r="AG177" s="53"/>
      <c r="AI177" s="53">
        <f t="shared" si="10"/>
        <v>6.5999999999999925</v>
      </c>
      <c r="AJ177" s="53">
        <f t="shared" si="11"/>
        <v>173</v>
      </c>
    </row>
    <row r="178" spans="2:36" hidden="1" x14ac:dyDescent="0.25">
      <c r="B178" s="50"/>
      <c r="C178" s="50"/>
      <c r="D178" s="50"/>
      <c r="E178" s="53">
        <v>174</v>
      </c>
      <c r="F178" s="53">
        <v>26.066197183098687</v>
      </c>
      <c r="G178" s="53">
        <v>26.681834695731251</v>
      </c>
      <c r="H178" s="53">
        <v>25.450000000000095</v>
      </c>
      <c r="I178" s="53">
        <v>17.510810810810813</v>
      </c>
      <c r="J178" s="53">
        <v>22.700000000000095</v>
      </c>
      <c r="K178" s="53">
        <v>18.053711790393027</v>
      </c>
      <c r="L178" s="53">
        <v>19.449003984063783</v>
      </c>
      <c r="M178" s="53">
        <v>19.343678160919577</v>
      </c>
      <c r="N178" s="53">
        <v>23.681132075471794</v>
      </c>
      <c r="O178" s="53">
        <v>15.395652173913019</v>
      </c>
      <c r="P178" s="53">
        <v>30.82060301507547</v>
      </c>
      <c r="Q178" s="53">
        <v>16.699999999999989</v>
      </c>
      <c r="R178" s="53">
        <v>6.6999999999999922</v>
      </c>
      <c r="S178" s="53">
        <v>21.642528735632261</v>
      </c>
      <c r="T178" s="53">
        <v>24.007692307692402</v>
      </c>
      <c r="U178" s="53">
        <v>6.6999999999999922</v>
      </c>
      <c r="V178" s="53">
        <v>10.699999999999976</v>
      </c>
      <c r="W178" s="53">
        <v>19.200000000000031</v>
      </c>
      <c r="X178" s="53">
        <v>12.582352941176447</v>
      </c>
      <c r="Y178" s="53">
        <v>26.754017555705701</v>
      </c>
      <c r="Z178" s="53">
        <v>18.951655629139101</v>
      </c>
      <c r="AA178" s="53">
        <v>29.158916615946534</v>
      </c>
      <c r="AB178" s="53">
        <v>18.980701754385993</v>
      </c>
      <c r="AC178" s="53">
        <v>17.469230769230773</v>
      </c>
      <c r="AD178" s="53">
        <v>25.838521781693682</v>
      </c>
      <c r="AE178" s="48"/>
      <c r="AF178" s="53"/>
      <c r="AG178" s="53"/>
      <c r="AI178" s="53">
        <f t="shared" si="10"/>
        <v>6.6999999999999922</v>
      </c>
      <c r="AJ178" s="53">
        <f t="shared" si="11"/>
        <v>174</v>
      </c>
    </row>
    <row r="179" spans="2:36" hidden="1" x14ac:dyDescent="0.25">
      <c r="B179" s="50"/>
      <c r="C179" s="50"/>
      <c r="D179" s="50"/>
      <c r="E179" s="53">
        <v>175</v>
      </c>
      <c r="F179" s="53">
        <v>26.166197183098689</v>
      </c>
      <c r="G179" s="53">
        <v>26.781834695731252</v>
      </c>
      <c r="H179" s="53">
        <v>25.550000000000097</v>
      </c>
      <c r="I179" s="53">
        <v>17.610810810810815</v>
      </c>
      <c r="J179" s="53">
        <v>22.800000000000097</v>
      </c>
      <c r="K179" s="53">
        <v>18.153711790393029</v>
      </c>
      <c r="L179" s="53">
        <v>19.549003984063784</v>
      </c>
      <c r="M179" s="53">
        <v>19.443678160919578</v>
      </c>
      <c r="N179" s="53">
        <v>23.781132075471795</v>
      </c>
      <c r="O179" s="53">
        <v>15.495652173913019</v>
      </c>
      <c r="P179" s="53">
        <v>30.920603015075471</v>
      </c>
      <c r="Q179" s="53">
        <v>16.79999999999999</v>
      </c>
      <c r="R179" s="53">
        <v>6.7999999999999918</v>
      </c>
      <c r="S179" s="53">
        <v>21.742528735632263</v>
      </c>
      <c r="T179" s="53">
        <v>24.107692307692403</v>
      </c>
      <c r="U179" s="53">
        <v>6.7999999999999918</v>
      </c>
      <c r="V179" s="53">
        <v>10.799999999999976</v>
      </c>
      <c r="W179" s="53">
        <v>19.300000000000033</v>
      </c>
      <c r="X179" s="53">
        <v>12.682352941176447</v>
      </c>
      <c r="Y179" s="53">
        <v>26.854017555705703</v>
      </c>
      <c r="Z179" s="53">
        <v>19.051655629139102</v>
      </c>
      <c r="AA179" s="53">
        <v>29.258916615946536</v>
      </c>
      <c r="AB179" s="53">
        <v>19.080701754385995</v>
      </c>
      <c r="AC179" s="53">
        <v>17.569230769230774</v>
      </c>
      <c r="AD179" s="53">
        <v>25.938521781693684</v>
      </c>
      <c r="AE179" s="48"/>
      <c r="AF179" s="53"/>
      <c r="AG179" s="53"/>
      <c r="AI179" s="53">
        <f t="shared" si="10"/>
        <v>6.7999999999999918</v>
      </c>
      <c r="AJ179" s="53">
        <f t="shared" si="11"/>
        <v>175</v>
      </c>
    </row>
    <row r="180" spans="2:36" hidden="1" x14ac:dyDescent="0.25">
      <c r="B180" s="50"/>
      <c r="C180" s="50"/>
      <c r="D180" s="50"/>
      <c r="E180" s="53">
        <v>176</v>
      </c>
      <c r="F180" s="53">
        <v>26.26619718309869</v>
      </c>
      <c r="G180" s="53">
        <v>26.881834695731254</v>
      </c>
      <c r="H180" s="53">
        <v>25.650000000000098</v>
      </c>
      <c r="I180" s="53">
        <v>17.710810810810816</v>
      </c>
      <c r="J180" s="53">
        <v>22.900000000000098</v>
      </c>
      <c r="K180" s="53">
        <v>18.25371179039303</v>
      </c>
      <c r="L180" s="53">
        <v>19.649003984063786</v>
      </c>
      <c r="M180" s="53">
        <v>19.54367816091958</v>
      </c>
      <c r="N180" s="53">
        <v>23.881132075471797</v>
      </c>
      <c r="O180" s="53">
        <v>15.595652173913019</v>
      </c>
      <c r="P180" s="53">
        <v>31.020603015075473</v>
      </c>
      <c r="Q180" s="53">
        <v>16.899999999999991</v>
      </c>
      <c r="R180" s="53">
        <v>6.8999999999999915</v>
      </c>
      <c r="S180" s="53">
        <v>21.842528735632264</v>
      </c>
      <c r="T180" s="53">
        <v>24.207692307692405</v>
      </c>
      <c r="U180" s="53">
        <v>6.8999999999999915</v>
      </c>
      <c r="V180" s="53">
        <v>10.899999999999975</v>
      </c>
      <c r="W180" s="53">
        <v>19.400000000000034</v>
      </c>
      <c r="X180" s="53">
        <v>12.782352941176446</v>
      </c>
      <c r="Y180" s="53">
        <v>26.954017555705704</v>
      </c>
      <c r="Z180" s="53">
        <v>19.151655629139103</v>
      </c>
      <c r="AA180" s="53">
        <v>29.358916615946537</v>
      </c>
      <c r="AB180" s="53">
        <v>19.180701754385996</v>
      </c>
      <c r="AC180" s="53">
        <v>17.669230769230776</v>
      </c>
      <c r="AD180" s="53">
        <v>26.038521781693685</v>
      </c>
      <c r="AE180" s="48"/>
      <c r="AF180" s="53"/>
      <c r="AG180" s="53"/>
      <c r="AI180" s="53">
        <f t="shared" si="10"/>
        <v>6.8999999999999915</v>
      </c>
      <c r="AJ180" s="53">
        <f t="shared" si="11"/>
        <v>176</v>
      </c>
    </row>
    <row r="181" spans="2:36" hidden="1" x14ac:dyDescent="0.25">
      <c r="B181" s="50"/>
      <c r="C181" s="50"/>
      <c r="D181" s="50"/>
      <c r="E181" s="53">
        <v>177</v>
      </c>
      <c r="F181" s="53">
        <v>26.366197183098691</v>
      </c>
      <c r="G181" s="53">
        <v>26.981834695731255</v>
      </c>
      <c r="H181" s="53">
        <v>25.750000000000099</v>
      </c>
      <c r="I181" s="53">
        <v>17.810810810810818</v>
      </c>
      <c r="J181" s="53">
        <v>23.000000000000099</v>
      </c>
      <c r="K181" s="53">
        <v>18.353711790393032</v>
      </c>
      <c r="L181" s="53">
        <v>19.749003984063787</v>
      </c>
      <c r="M181" s="53">
        <v>19.643678160919581</v>
      </c>
      <c r="N181" s="53">
        <v>23.981132075471798</v>
      </c>
      <c r="O181" s="53">
        <v>15.695652173913018</v>
      </c>
      <c r="P181" s="53">
        <v>31.120603015075474</v>
      </c>
      <c r="Q181" s="53">
        <v>16.999999999999993</v>
      </c>
      <c r="R181" s="53">
        <v>6.9999999999999911</v>
      </c>
      <c r="S181" s="53">
        <v>21.942528735632266</v>
      </c>
      <c r="T181" s="53">
        <v>24.307692307692406</v>
      </c>
      <c r="U181" s="53">
        <v>6.9999999999999911</v>
      </c>
      <c r="V181" s="53">
        <v>10.999999999999975</v>
      </c>
      <c r="W181" s="53">
        <v>19.500000000000036</v>
      </c>
      <c r="X181" s="53">
        <v>12.882352941176446</v>
      </c>
      <c r="Y181" s="53">
        <v>27.054017555705705</v>
      </c>
      <c r="Z181" s="53">
        <v>19.251655629139105</v>
      </c>
      <c r="AA181" s="53">
        <v>29.458916615946539</v>
      </c>
      <c r="AB181" s="53">
        <v>19.280701754385998</v>
      </c>
      <c r="AC181" s="53">
        <v>17.769230769230777</v>
      </c>
      <c r="AD181" s="53">
        <v>26.138521781693687</v>
      </c>
      <c r="AE181" s="48"/>
      <c r="AF181" s="53"/>
      <c r="AG181" s="53"/>
      <c r="AI181" s="53">
        <f t="shared" si="10"/>
        <v>6.9999999999999911</v>
      </c>
      <c r="AJ181" s="53">
        <f t="shared" si="11"/>
        <v>177</v>
      </c>
    </row>
    <row r="182" spans="2:36" hidden="1" x14ac:dyDescent="0.25">
      <c r="B182" s="50"/>
      <c r="C182" s="50"/>
      <c r="D182" s="50"/>
      <c r="E182" s="53">
        <v>178</v>
      </c>
      <c r="F182" s="53">
        <v>26.466197183098693</v>
      </c>
      <c r="G182" s="53">
        <v>27.081834695731256</v>
      </c>
      <c r="H182" s="53">
        <v>25.850000000000101</v>
      </c>
      <c r="I182" s="53">
        <v>17.910810810810819</v>
      </c>
      <c r="J182" s="53">
        <v>23.100000000000101</v>
      </c>
      <c r="K182" s="53">
        <v>18.453711790393033</v>
      </c>
      <c r="L182" s="53">
        <v>19.849003984063788</v>
      </c>
      <c r="M182" s="53">
        <v>19.743678160919583</v>
      </c>
      <c r="N182" s="53">
        <v>24.0811320754718</v>
      </c>
      <c r="O182" s="53">
        <v>15.795652173913018</v>
      </c>
      <c r="P182" s="53">
        <v>31.220603015075476</v>
      </c>
      <c r="Q182" s="53">
        <v>17.099999999999994</v>
      </c>
      <c r="R182" s="53">
        <v>7.0999999999999908</v>
      </c>
      <c r="S182" s="53">
        <v>22.042528735632267</v>
      </c>
      <c r="T182" s="53">
        <v>24.407692307692407</v>
      </c>
      <c r="U182" s="53">
        <v>7.0999999999999908</v>
      </c>
      <c r="V182" s="53">
        <v>11.099999999999975</v>
      </c>
      <c r="W182" s="53">
        <v>19.600000000000037</v>
      </c>
      <c r="X182" s="53">
        <v>12.982352941176446</v>
      </c>
      <c r="Y182" s="53">
        <v>27.154017555705707</v>
      </c>
      <c r="Z182" s="53">
        <v>19.351655629139106</v>
      </c>
      <c r="AA182" s="53">
        <v>29.55891661594654</v>
      </c>
      <c r="AB182" s="53">
        <v>19.380701754385999</v>
      </c>
      <c r="AC182" s="53">
        <v>17.869230769230779</v>
      </c>
      <c r="AD182" s="53">
        <v>26.238521781693688</v>
      </c>
      <c r="AE182" s="48"/>
      <c r="AF182" s="53"/>
      <c r="AG182" s="53"/>
      <c r="AI182" s="53">
        <f t="shared" si="10"/>
        <v>7.0999999999999908</v>
      </c>
      <c r="AJ182" s="53">
        <f t="shared" si="11"/>
        <v>178</v>
      </c>
    </row>
    <row r="183" spans="2:36" hidden="1" x14ac:dyDescent="0.25">
      <c r="B183" s="50"/>
      <c r="C183" s="50"/>
      <c r="D183" s="50"/>
      <c r="E183" s="53">
        <v>179</v>
      </c>
      <c r="F183" s="53">
        <v>26.566197183098694</v>
      </c>
      <c r="G183" s="53">
        <v>27.181834695731258</v>
      </c>
      <c r="H183" s="53">
        <v>25.950000000000102</v>
      </c>
      <c r="I183" s="53">
        <v>18.01081081081082</v>
      </c>
      <c r="J183" s="53">
        <v>23.200000000000102</v>
      </c>
      <c r="K183" s="53">
        <v>18.553711790393034</v>
      </c>
      <c r="L183" s="53">
        <v>19.94900398406379</v>
      </c>
      <c r="M183" s="53">
        <v>19.843678160919584</v>
      </c>
      <c r="N183" s="53">
        <v>24.181132075471801</v>
      </c>
      <c r="O183" s="53">
        <v>15.895652173913017</v>
      </c>
      <c r="P183" s="53">
        <v>31.320603015075477</v>
      </c>
      <c r="Q183" s="53">
        <v>17.199999999999996</v>
      </c>
      <c r="R183" s="53">
        <v>7.1999999999999904</v>
      </c>
      <c r="S183" s="53">
        <v>22.142528735632268</v>
      </c>
      <c r="T183" s="53">
        <v>24.507692307692409</v>
      </c>
      <c r="U183" s="53">
        <v>7.1999999999999904</v>
      </c>
      <c r="V183" s="53">
        <v>11.199999999999974</v>
      </c>
      <c r="W183" s="53">
        <v>19.700000000000038</v>
      </c>
      <c r="X183" s="53">
        <v>13.082352941176445</v>
      </c>
      <c r="Y183" s="53">
        <v>27.254017555705708</v>
      </c>
      <c r="Z183" s="53">
        <v>19.451655629139108</v>
      </c>
      <c r="AA183" s="53">
        <v>29.658916615946541</v>
      </c>
      <c r="AB183" s="53">
        <v>19.480701754386001</v>
      </c>
      <c r="AC183" s="53">
        <v>17.96923076923078</v>
      </c>
      <c r="AD183" s="53">
        <v>26.338521781693689</v>
      </c>
      <c r="AE183" s="48"/>
      <c r="AF183" s="53"/>
      <c r="AG183" s="53"/>
      <c r="AI183" s="53">
        <f t="shared" si="10"/>
        <v>7.1999999999999904</v>
      </c>
      <c r="AJ183" s="53">
        <f t="shared" si="11"/>
        <v>179</v>
      </c>
    </row>
    <row r="184" spans="2:36" hidden="1" x14ac:dyDescent="0.25">
      <c r="B184" s="50"/>
      <c r="C184" s="50"/>
      <c r="D184" s="50"/>
      <c r="E184" s="53">
        <v>180</v>
      </c>
      <c r="F184" s="53">
        <v>26.666197183098696</v>
      </c>
      <c r="G184" s="53">
        <v>27.281834695731259</v>
      </c>
      <c r="H184" s="53">
        <v>26.050000000000104</v>
      </c>
      <c r="I184" s="53">
        <v>18.110810810810822</v>
      </c>
      <c r="J184" s="53">
        <v>23.300000000000104</v>
      </c>
      <c r="K184" s="53">
        <v>18.653711790393036</v>
      </c>
      <c r="L184" s="53">
        <v>20.049003984063791</v>
      </c>
      <c r="M184" s="53">
        <v>19.943678160919585</v>
      </c>
      <c r="N184" s="53">
        <v>24.281132075471803</v>
      </c>
      <c r="O184" s="53">
        <v>15.995652173913017</v>
      </c>
      <c r="P184" s="53">
        <v>31.420603015075478</v>
      </c>
      <c r="Q184" s="53">
        <v>17.299999999999997</v>
      </c>
      <c r="R184" s="53">
        <v>7.2999999999999901</v>
      </c>
      <c r="S184" s="53">
        <v>22.24252873563227</v>
      </c>
      <c r="T184" s="53">
        <v>24.60769230769241</v>
      </c>
      <c r="U184" s="53">
        <v>7.2999999999999901</v>
      </c>
      <c r="V184" s="53">
        <v>11.299999999999974</v>
      </c>
      <c r="W184" s="53">
        <v>19.80000000000004</v>
      </c>
      <c r="X184" s="53">
        <v>13.182352941176445</v>
      </c>
      <c r="Y184" s="53">
        <v>27.35401755570571</v>
      </c>
      <c r="Z184" s="53">
        <v>19.551655629139109</v>
      </c>
      <c r="AA184" s="53">
        <v>29.758916615946543</v>
      </c>
      <c r="AB184" s="53">
        <v>19.580701754386002</v>
      </c>
      <c r="AC184" s="53">
        <v>18.069230769230781</v>
      </c>
      <c r="AD184" s="53">
        <v>26.438521781693691</v>
      </c>
      <c r="AE184" s="48"/>
      <c r="AF184" s="53"/>
      <c r="AG184" s="53"/>
      <c r="AI184" s="53">
        <f t="shared" si="10"/>
        <v>7.2999999999999901</v>
      </c>
      <c r="AJ184" s="53">
        <f t="shared" si="11"/>
        <v>180</v>
      </c>
    </row>
    <row r="185" spans="2:36" hidden="1" x14ac:dyDescent="0.25">
      <c r="B185" s="50"/>
      <c r="C185" s="50"/>
      <c r="D185" s="50"/>
      <c r="E185" s="53">
        <v>181</v>
      </c>
      <c r="F185" s="53">
        <v>26.766197183098697</v>
      </c>
      <c r="G185" s="53">
        <v>27.381834695731261</v>
      </c>
      <c r="H185" s="53">
        <v>26.150000000000105</v>
      </c>
      <c r="I185" s="53">
        <v>18.210810810810823</v>
      </c>
      <c r="J185" s="53">
        <v>23.400000000000105</v>
      </c>
      <c r="K185" s="53">
        <v>18.753711790393037</v>
      </c>
      <c r="L185" s="53">
        <v>20.149003984063793</v>
      </c>
      <c r="M185" s="53">
        <v>20.043678160919587</v>
      </c>
      <c r="N185" s="53">
        <v>24.381132075471804</v>
      </c>
      <c r="O185" s="53">
        <v>16.095652173913017</v>
      </c>
      <c r="P185" s="53">
        <v>31.52060301507548</v>
      </c>
      <c r="Q185" s="53">
        <v>17.399999999999999</v>
      </c>
      <c r="R185" s="53">
        <v>7.3999999999999897</v>
      </c>
      <c r="S185" s="53">
        <v>22.342528735632271</v>
      </c>
      <c r="T185" s="53">
        <v>24.707692307692412</v>
      </c>
      <c r="U185" s="53">
        <v>7.3999999999999897</v>
      </c>
      <c r="V185" s="53">
        <v>11.399999999999974</v>
      </c>
      <c r="W185" s="53">
        <v>19.900000000000041</v>
      </c>
      <c r="X185" s="53">
        <v>13.282352941176445</v>
      </c>
      <c r="Y185" s="53">
        <v>27.454017555705711</v>
      </c>
      <c r="Z185" s="53">
        <v>19.65165562913911</v>
      </c>
      <c r="AA185" s="53">
        <v>29.858916615946544</v>
      </c>
      <c r="AB185" s="53">
        <v>19.680701754386003</v>
      </c>
      <c r="AC185" s="53">
        <v>18.169230769230783</v>
      </c>
      <c r="AD185" s="53">
        <v>26.538521781693692</v>
      </c>
      <c r="AE185" s="48"/>
      <c r="AF185" s="53"/>
      <c r="AG185" s="53"/>
      <c r="AI185" s="53">
        <f t="shared" si="10"/>
        <v>7.3999999999999897</v>
      </c>
      <c r="AJ185" s="53">
        <f t="shared" si="11"/>
        <v>181</v>
      </c>
    </row>
    <row r="186" spans="2:36" hidden="1" x14ac:dyDescent="0.25">
      <c r="B186" s="50"/>
      <c r="C186" s="50"/>
      <c r="D186" s="50"/>
      <c r="E186" s="53">
        <v>182</v>
      </c>
      <c r="F186" s="53">
        <v>26.866197183098699</v>
      </c>
      <c r="G186" s="53">
        <v>27.481834695731262</v>
      </c>
      <c r="H186" s="53">
        <v>26.250000000000107</v>
      </c>
      <c r="I186" s="53">
        <v>18.310810810810825</v>
      </c>
      <c r="J186" s="53">
        <v>23.500000000000107</v>
      </c>
      <c r="K186" s="53">
        <v>18.853711790393039</v>
      </c>
      <c r="L186" s="53">
        <v>20.249003984063794</v>
      </c>
      <c r="M186" s="53">
        <v>20.143678160919588</v>
      </c>
      <c r="N186" s="53">
        <v>24.481132075471805</v>
      </c>
      <c r="O186" s="53">
        <v>16.195652173913018</v>
      </c>
      <c r="P186" s="53">
        <v>31.620603015075481</v>
      </c>
      <c r="Q186" s="53">
        <v>17.5</v>
      </c>
      <c r="R186" s="53">
        <v>7.4999999999999893</v>
      </c>
      <c r="S186" s="53">
        <v>22.442528735632273</v>
      </c>
      <c r="T186" s="53">
        <v>24.807692307692413</v>
      </c>
      <c r="U186" s="53">
        <v>7.4999999999999893</v>
      </c>
      <c r="V186" s="53">
        <v>11.499999999999973</v>
      </c>
      <c r="W186" s="53">
        <v>20.000000000000043</v>
      </c>
      <c r="X186" s="53">
        <v>13.382352941176444</v>
      </c>
      <c r="Y186" s="53">
        <v>27.554017555705713</v>
      </c>
      <c r="Z186" s="53">
        <v>19.751655629139112</v>
      </c>
      <c r="AA186" s="53">
        <v>29.958916615946546</v>
      </c>
      <c r="AB186" s="53">
        <v>19.780701754386005</v>
      </c>
      <c r="AC186" s="53">
        <v>18.269230769230784</v>
      </c>
      <c r="AD186" s="53">
        <v>26.638521781693694</v>
      </c>
      <c r="AE186" s="48"/>
      <c r="AF186" s="53"/>
      <c r="AG186" s="53"/>
      <c r="AI186" s="53">
        <f t="shared" si="10"/>
        <v>7.4999999999999893</v>
      </c>
      <c r="AJ186" s="53">
        <f t="shared" si="11"/>
        <v>182</v>
      </c>
    </row>
    <row r="187" spans="2:36" hidden="1" x14ac:dyDescent="0.25">
      <c r="B187" s="50"/>
      <c r="C187" s="50"/>
      <c r="D187" s="50"/>
      <c r="E187" s="53">
        <v>183</v>
      </c>
      <c r="F187" s="53">
        <v>26.9661971830987</v>
      </c>
      <c r="G187" s="53">
        <v>27.581834695731263</v>
      </c>
      <c r="H187" s="53">
        <v>26.350000000000108</v>
      </c>
      <c r="I187" s="53">
        <v>18.410810810810826</v>
      </c>
      <c r="J187" s="53">
        <v>23.600000000000108</v>
      </c>
      <c r="K187" s="53">
        <v>18.95371179039304</v>
      </c>
      <c r="L187" s="53">
        <v>20.349003984063796</v>
      </c>
      <c r="M187" s="53">
        <v>20.24367816091959</v>
      </c>
      <c r="N187" s="53">
        <v>24.581132075471807</v>
      </c>
      <c r="O187" s="53">
        <v>16.29565217391302</v>
      </c>
      <c r="P187" s="53">
        <v>31.720603015075483</v>
      </c>
      <c r="Q187" s="53">
        <v>17.600000000000001</v>
      </c>
      <c r="R187" s="53">
        <v>7.599999999999989</v>
      </c>
      <c r="S187" s="53">
        <v>22.542528735632274</v>
      </c>
      <c r="T187" s="53">
        <v>24.907692307692415</v>
      </c>
      <c r="U187" s="53">
        <v>7.599999999999989</v>
      </c>
      <c r="V187" s="53">
        <v>11.599999999999973</v>
      </c>
      <c r="W187" s="53">
        <v>20.100000000000044</v>
      </c>
      <c r="X187" s="53">
        <v>13.482352941176444</v>
      </c>
      <c r="Y187" s="53">
        <v>27.654017555705714</v>
      </c>
      <c r="Z187" s="53">
        <v>19.851655629139113</v>
      </c>
      <c r="AA187" s="53">
        <v>30.058916615946547</v>
      </c>
      <c r="AB187" s="53">
        <v>19.880701754386006</v>
      </c>
      <c r="AC187" s="53">
        <v>18.369230769230786</v>
      </c>
      <c r="AD187" s="53">
        <v>26.738521781693695</v>
      </c>
      <c r="AE187" s="48"/>
      <c r="AF187" s="53"/>
      <c r="AG187" s="53"/>
      <c r="AI187" s="53">
        <f t="shared" si="10"/>
        <v>7.599999999999989</v>
      </c>
      <c r="AJ187" s="53">
        <f t="shared" si="11"/>
        <v>183</v>
      </c>
    </row>
    <row r="188" spans="2:36" hidden="1" x14ac:dyDescent="0.25">
      <c r="B188" s="50"/>
      <c r="C188" s="50"/>
      <c r="D188" s="50"/>
      <c r="E188" s="53">
        <v>184</v>
      </c>
      <c r="F188" s="53">
        <v>27.066197183098701</v>
      </c>
      <c r="G188" s="53">
        <v>27.681834695731265</v>
      </c>
      <c r="H188" s="53">
        <v>26.450000000000109</v>
      </c>
      <c r="I188" s="53">
        <v>18.510810810810828</v>
      </c>
      <c r="J188" s="53">
        <v>23.700000000000109</v>
      </c>
      <c r="K188" s="53">
        <v>19.053711790393042</v>
      </c>
      <c r="L188" s="53">
        <v>20.449003984063797</v>
      </c>
      <c r="M188" s="53">
        <v>20.343678160919591</v>
      </c>
      <c r="N188" s="53">
        <v>24.681132075471808</v>
      </c>
      <c r="O188" s="53">
        <v>16.395652173913021</v>
      </c>
      <c r="P188" s="53">
        <v>31.820603015075484</v>
      </c>
      <c r="Q188" s="53">
        <v>17.700000000000003</v>
      </c>
      <c r="R188" s="53">
        <v>7.6999999999999886</v>
      </c>
      <c r="S188" s="53">
        <v>22.642528735632276</v>
      </c>
      <c r="T188" s="53">
        <v>25.007692307692416</v>
      </c>
      <c r="U188" s="53">
        <v>7.6999999999999886</v>
      </c>
      <c r="V188" s="53">
        <v>11.699999999999973</v>
      </c>
      <c r="W188" s="53">
        <v>20.200000000000045</v>
      </c>
      <c r="X188" s="53">
        <v>13.582352941176444</v>
      </c>
      <c r="Y188" s="53">
        <v>27.754017555705715</v>
      </c>
      <c r="Z188" s="53">
        <v>19.951655629139115</v>
      </c>
      <c r="AA188" s="53">
        <v>30.158916615946548</v>
      </c>
      <c r="AB188" s="53">
        <v>19.980701754386008</v>
      </c>
      <c r="AC188" s="53">
        <v>18.469230769230787</v>
      </c>
      <c r="AD188" s="53">
        <v>26.838521781693697</v>
      </c>
      <c r="AE188" s="48"/>
      <c r="AF188" s="53"/>
      <c r="AG188" s="53"/>
      <c r="AI188" s="53">
        <f t="shared" si="10"/>
        <v>7.6999999999999886</v>
      </c>
      <c r="AJ188" s="53">
        <f t="shared" si="11"/>
        <v>184</v>
      </c>
    </row>
    <row r="189" spans="2:36" hidden="1" x14ac:dyDescent="0.25">
      <c r="B189" s="50"/>
      <c r="C189" s="50"/>
      <c r="D189" s="50"/>
      <c r="E189" s="53">
        <v>185</v>
      </c>
      <c r="F189" s="53">
        <v>27.166197183098703</v>
      </c>
      <c r="G189" s="53">
        <v>27.781834695731266</v>
      </c>
      <c r="H189" s="53">
        <v>26.550000000000111</v>
      </c>
      <c r="I189" s="53">
        <v>18.610810810810829</v>
      </c>
      <c r="J189" s="53">
        <v>23.800000000000111</v>
      </c>
      <c r="K189" s="53">
        <v>19.153711790393043</v>
      </c>
      <c r="L189" s="53">
        <v>20.549003984063798</v>
      </c>
      <c r="M189" s="53">
        <v>20.443678160919593</v>
      </c>
      <c r="N189" s="53">
        <v>24.78113207547181</v>
      </c>
      <c r="O189" s="53">
        <v>16.495652173913022</v>
      </c>
      <c r="P189" s="53">
        <v>31.920603015075486</v>
      </c>
      <c r="Q189" s="53">
        <v>17.800000000000004</v>
      </c>
      <c r="R189" s="53">
        <v>7.7999999999999883</v>
      </c>
      <c r="S189" s="53">
        <v>22.742528735632277</v>
      </c>
      <c r="T189" s="53">
        <v>25.107692307692417</v>
      </c>
      <c r="U189" s="53">
        <v>7.7999999999999883</v>
      </c>
      <c r="V189" s="53">
        <v>11.799999999999972</v>
      </c>
      <c r="W189" s="53">
        <v>20.300000000000047</v>
      </c>
      <c r="X189" s="53">
        <v>13.682352941176443</v>
      </c>
      <c r="Y189" s="53">
        <v>27.854017555705717</v>
      </c>
      <c r="Z189" s="53">
        <v>20.051655629139116</v>
      </c>
      <c r="AA189" s="53">
        <v>30.25891661594655</v>
      </c>
      <c r="AB189" s="53">
        <v>20.080701754386009</v>
      </c>
      <c r="AC189" s="53">
        <v>18.569230769230789</v>
      </c>
      <c r="AD189" s="53">
        <v>26.938521781693698</v>
      </c>
      <c r="AE189" s="48"/>
      <c r="AF189" s="53"/>
      <c r="AG189" s="53"/>
      <c r="AI189" s="53">
        <f t="shared" si="10"/>
        <v>7.7999999999999883</v>
      </c>
      <c r="AJ189" s="53">
        <f t="shared" si="11"/>
        <v>185</v>
      </c>
    </row>
    <row r="190" spans="2:36" hidden="1" x14ac:dyDescent="0.25">
      <c r="B190" s="50"/>
      <c r="C190" s="50"/>
      <c r="D190" s="50"/>
      <c r="E190" s="53">
        <v>186</v>
      </c>
      <c r="F190" s="53">
        <v>27.266197183098704</v>
      </c>
      <c r="G190" s="53">
        <v>27.881834695731268</v>
      </c>
      <c r="H190" s="53">
        <v>26.650000000000112</v>
      </c>
      <c r="I190" s="53">
        <v>18.71081081081083</v>
      </c>
      <c r="J190" s="53">
        <v>23.900000000000112</v>
      </c>
      <c r="K190" s="53">
        <v>19.253711790393044</v>
      </c>
      <c r="L190" s="53">
        <v>20.6490039840638</v>
      </c>
      <c r="M190" s="53">
        <v>20.543678160919594</v>
      </c>
      <c r="N190" s="53">
        <v>24.881132075471811</v>
      </c>
      <c r="O190" s="53">
        <v>16.595652173913024</v>
      </c>
      <c r="P190" s="53">
        <v>32.020603015075487</v>
      </c>
      <c r="Q190" s="53">
        <v>17.900000000000006</v>
      </c>
      <c r="R190" s="53">
        <v>7.8999999999999879</v>
      </c>
      <c r="S190" s="53">
        <v>22.842528735632278</v>
      </c>
      <c r="T190" s="53">
        <v>25.207692307692419</v>
      </c>
      <c r="U190" s="53">
        <v>7.8999999999999879</v>
      </c>
      <c r="V190" s="53">
        <v>11.899999999999972</v>
      </c>
      <c r="W190" s="53">
        <v>20.400000000000048</v>
      </c>
      <c r="X190" s="53">
        <v>13.782352941176443</v>
      </c>
      <c r="Y190" s="53">
        <v>27.954017555705718</v>
      </c>
      <c r="Z190" s="53">
        <v>20.151655629139118</v>
      </c>
      <c r="AA190" s="53">
        <v>30.358916615946551</v>
      </c>
      <c r="AB190" s="53">
        <v>20.180701754386011</v>
      </c>
      <c r="AC190" s="53">
        <v>18.66923076923079</v>
      </c>
      <c r="AD190" s="53">
        <v>27.038521781693699</v>
      </c>
      <c r="AE190" s="48"/>
      <c r="AF190" s="53"/>
      <c r="AG190" s="53"/>
      <c r="AI190" s="53">
        <f t="shared" si="10"/>
        <v>7.8999999999999879</v>
      </c>
      <c r="AJ190" s="53">
        <f t="shared" si="11"/>
        <v>186</v>
      </c>
    </row>
    <row r="191" spans="2:36" hidden="1" x14ac:dyDescent="0.25">
      <c r="B191" s="50"/>
      <c r="C191" s="50"/>
      <c r="D191" s="50"/>
      <c r="E191" s="53">
        <v>187</v>
      </c>
      <c r="F191" s="53">
        <v>27.366197183098706</v>
      </c>
      <c r="G191" s="53">
        <v>27.981834695731269</v>
      </c>
      <c r="H191" s="53">
        <v>26.750000000000114</v>
      </c>
      <c r="I191" s="53">
        <v>18.810810810810832</v>
      </c>
      <c r="J191" s="53">
        <v>24.000000000000114</v>
      </c>
      <c r="K191" s="53">
        <v>19.353711790393046</v>
      </c>
      <c r="L191" s="53">
        <v>20.749003984063801</v>
      </c>
      <c r="M191" s="53">
        <v>20.643678160919595</v>
      </c>
      <c r="N191" s="53">
        <v>24.981132075471812</v>
      </c>
      <c r="O191" s="53">
        <v>16.695652173913025</v>
      </c>
      <c r="P191" s="53">
        <v>32.120603015075488</v>
      </c>
      <c r="Q191" s="53">
        <v>18.000000000000007</v>
      </c>
      <c r="R191" s="53">
        <v>7.9999999999999876</v>
      </c>
      <c r="S191" s="53">
        <v>22.94252873563228</v>
      </c>
      <c r="T191" s="53">
        <v>25.30769230769242</v>
      </c>
      <c r="U191" s="53">
        <v>7.9999999999999876</v>
      </c>
      <c r="V191" s="53">
        <v>11.999999999999972</v>
      </c>
      <c r="W191" s="53">
        <v>20.50000000000005</v>
      </c>
      <c r="X191" s="53">
        <v>13.882352941176443</v>
      </c>
      <c r="Y191" s="53">
        <v>28.05401755570572</v>
      </c>
      <c r="Z191" s="53">
        <v>20.251655629139119</v>
      </c>
      <c r="AA191" s="53">
        <v>30.458916615946553</v>
      </c>
      <c r="AB191" s="53">
        <v>20.280701754386012</v>
      </c>
      <c r="AC191" s="53">
        <v>18.769230769230791</v>
      </c>
      <c r="AD191" s="53">
        <v>27.138521781693701</v>
      </c>
      <c r="AE191" s="48"/>
      <c r="AF191" s="53"/>
      <c r="AG191" s="53"/>
      <c r="AI191" s="53">
        <f t="shared" si="10"/>
        <v>7.9999999999999876</v>
      </c>
      <c r="AJ191" s="53">
        <f t="shared" si="11"/>
        <v>187</v>
      </c>
    </row>
    <row r="192" spans="2:36" hidden="1" x14ac:dyDescent="0.25">
      <c r="B192" s="50"/>
      <c r="C192" s="50"/>
      <c r="D192" s="50"/>
      <c r="E192" s="53">
        <v>188</v>
      </c>
      <c r="F192" s="53">
        <v>27.466197183098707</v>
      </c>
      <c r="G192" s="53">
        <v>28.081834695731271</v>
      </c>
      <c r="H192" s="53">
        <v>26.850000000000115</v>
      </c>
      <c r="I192" s="53">
        <v>18.910810810810833</v>
      </c>
      <c r="J192" s="53">
        <v>24.100000000000115</v>
      </c>
      <c r="K192" s="53">
        <v>19.453711790393047</v>
      </c>
      <c r="L192" s="53">
        <v>20.849003984063803</v>
      </c>
      <c r="M192" s="53">
        <v>20.743678160919597</v>
      </c>
      <c r="N192" s="53">
        <v>25.081132075471814</v>
      </c>
      <c r="O192" s="53">
        <v>16.795652173913027</v>
      </c>
      <c r="P192" s="53">
        <v>32.22060301507549</v>
      </c>
      <c r="Q192" s="53">
        <v>18.100000000000009</v>
      </c>
      <c r="R192" s="53">
        <v>8.0999999999999872</v>
      </c>
      <c r="S192" s="53">
        <v>23.042528735632281</v>
      </c>
      <c r="T192" s="53">
        <v>25.407692307692422</v>
      </c>
      <c r="U192" s="53">
        <v>8.0999999999999872</v>
      </c>
      <c r="V192" s="53">
        <v>12.099999999999971</v>
      </c>
      <c r="W192" s="53">
        <v>20.600000000000051</v>
      </c>
      <c r="X192" s="53">
        <v>13.982352941176442</v>
      </c>
      <c r="Y192" s="53">
        <v>28.154017555705721</v>
      </c>
      <c r="Z192" s="53">
        <v>20.35165562913912</v>
      </c>
      <c r="AA192" s="53">
        <v>30.558916615946554</v>
      </c>
      <c r="AB192" s="53">
        <v>20.380701754386013</v>
      </c>
      <c r="AC192" s="53">
        <v>18.869230769230793</v>
      </c>
      <c r="AD192" s="53">
        <v>27.238521781693702</v>
      </c>
      <c r="AE192" s="48"/>
      <c r="AF192" s="53"/>
      <c r="AG192" s="53"/>
      <c r="AI192" s="53">
        <f t="shared" si="10"/>
        <v>8.0999999999999872</v>
      </c>
      <c r="AJ192" s="53">
        <f t="shared" si="11"/>
        <v>188</v>
      </c>
    </row>
    <row r="193" spans="2:36" hidden="1" x14ac:dyDescent="0.25">
      <c r="B193" s="50"/>
      <c r="C193" s="50"/>
      <c r="D193" s="50"/>
      <c r="E193" s="53">
        <v>189</v>
      </c>
      <c r="F193" s="53">
        <v>27.566197183098708</v>
      </c>
      <c r="G193" s="53">
        <v>28.181834695731272</v>
      </c>
      <c r="H193" s="53">
        <v>26.950000000000117</v>
      </c>
      <c r="I193" s="53">
        <v>19.010810810810835</v>
      </c>
      <c r="J193" s="53">
        <v>24.200000000000117</v>
      </c>
      <c r="K193" s="53">
        <v>19.553711790393049</v>
      </c>
      <c r="L193" s="53">
        <v>20.949003984063804</v>
      </c>
      <c r="M193" s="53">
        <v>20.843678160919598</v>
      </c>
      <c r="N193" s="53">
        <v>25.181132075471815</v>
      </c>
      <c r="O193" s="53">
        <v>16.895652173913028</v>
      </c>
      <c r="P193" s="53">
        <v>32.320603015075491</v>
      </c>
      <c r="Q193" s="53">
        <v>18.20000000000001</v>
      </c>
      <c r="R193" s="53">
        <v>8.1999999999999869</v>
      </c>
      <c r="S193" s="53">
        <v>23.142528735632283</v>
      </c>
      <c r="T193" s="53">
        <v>25.507692307692423</v>
      </c>
      <c r="U193" s="53">
        <v>8.1999999999999869</v>
      </c>
      <c r="V193" s="53">
        <v>12.199999999999971</v>
      </c>
      <c r="W193" s="53">
        <v>20.700000000000053</v>
      </c>
      <c r="X193" s="53">
        <v>14.082352941176442</v>
      </c>
      <c r="Y193" s="53">
        <v>28.254017555705722</v>
      </c>
      <c r="Z193" s="53">
        <v>20.451655629139122</v>
      </c>
      <c r="AA193" s="53">
        <v>30.658916615946556</v>
      </c>
      <c r="AB193" s="53">
        <v>20.480701754386015</v>
      </c>
      <c r="AC193" s="53">
        <v>18.969230769230794</v>
      </c>
      <c r="AD193" s="53">
        <v>27.338521781693704</v>
      </c>
      <c r="AE193" s="48"/>
      <c r="AF193" s="53"/>
      <c r="AG193" s="53"/>
      <c r="AI193" s="53">
        <f t="shared" si="10"/>
        <v>8.1999999999999869</v>
      </c>
      <c r="AJ193" s="53">
        <f t="shared" si="11"/>
        <v>189</v>
      </c>
    </row>
    <row r="194" spans="2:36" hidden="1" x14ac:dyDescent="0.25">
      <c r="B194" s="50"/>
      <c r="C194" s="50"/>
      <c r="D194" s="50"/>
      <c r="E194" s="53">
        <v>190</v>
      </c>
      <c r="F194" s="53">
        <v>27.66619718309871</v>
      </c>
      <c r="G194" s="53">
        <v>28.281834695731273</v>
      </c>
      <c r="H194" s="53">
        <v>27.050000000000118</v>
      </c>
      <c r="I194" s="53">
        <v>19.110810810810836</v>
      </c>
      <c r="J194" s="53">
        <v>24.300000000000118</v>
      </c>
      <c r="K194" s="53">
        <v>19.65371179039305</v>
      </c>
      <c r="L194" s="53">
        <v>21.049003984063805</v>
      </c>
      <c r="M194" s="53">
        <v>20.9436781609196</v>
      </c>
      <c r="N194" s="53">
        <v>25.281132075471817</v>
      </c>
      <c r="O194" s="53">
        <v>16.99565217391303</v>
      </c>
      <c r="P194" s="53">
        <v>32.420603015075493</v>
      </c>
      <c r="Q194" s="53">
        <v>18.300000000000011</v>
      </c>
      <c r="R194" s="53">
        <v>8.2999999999999865</v>
      </c>
      <c r="S194" s="53">
        <v>23.242528735632284</v>
      </c>
      <c r="T194" s="53">
        <v>25.607692307692425</v>
      </c>
      <c r="U194" s="53">
        <v>8.2999999999999865</v>
      </c>
      <c r="V194" s="53">
        <v>12.299999999999971</v>
      </c>
      <c r="W194" s="53">
        <v>20.800000000000054</v>
      </c>
      <c r="X194" s="53">
        <v>14.182352941176442</v>
      </c>
      <c r="Y194" s="53">
        <v>28.354017555705724</v>
      </c>
      <c r="Z194" s="53">
        <v>20.551655629139123</v>
      </c>
      <c r="AA194" s="53">
        <v>30.758916615946557</v>
      </c>
      <c r="AB194" s="53">
        <v>20.580701754386016</v>
      </c>
      <c r="AC194" s="53">
        <v>19.069230769230796</v>
      </c>
      <c r="AD194" s="53">
        <v>27.438521781693705</v>
      </c>
      <c r="AE194" s="48"/>
      <c r="AF194" s="53"/>
      <c r="AG194" s="53"/>
      <c r="AI194" s="53">
        <f t="shared" si="10"/>
        <v>8.2999999999999865</v>
      </c>
      <c r="AJ194" s="53">
        <f t="shared" si="11"/>
        <v>190</v>
      </c>
    </row>
    <row r="195" spans="2:36" hidden="1" x14ac:dyDescent="0.25">
      <c r="B195" s="50"/>
      <c r="C195" s="50"/>
      <c r="D195" s="50"/>
      <c r="E195" s="53">
        <v>191</v>
      </c>
      <c r="F195" s="53">
        <v>27.766197183098711</v>
      </c>
      <c r="G195" s="53">
        <v>28.381834695731275</v>
      </c>
      <c r="H195" s="53">
        <v>27.150000000000119</v>
      </c>
      <c r="I195" s="53">
        <v>19.210810810810838</v>
      </c>
      <c r="J195" s="53">
        <v>24.400000000000119</v>
      </c>
      <c r="K195" s="53">
        <v>19.753711790393051</v>
      </c>
      <c r="L195" s="53">
        <v>21.149003984063807</v>
      </c>
      <c r="M195" s="53">
        <v>21.043678160919601</v>
      </c>
      <c r="N195" s="53">
        <v>25.381132075471818</v>
      </c>
      <c r="O195" s="53">
        <v>17.095652173913031</v>
      </c>
      <c r="P195" s="53">
        <v>32.520603015075494</v>
      </c>
      <c r="Q195" s="53">
        <v>18.400000000000013</v>
      </c>
      <c r="R195" s="53">
        <v>8.3999999999999861</v>
      </c>
      <c r="S195" s="53">
        <v>23.342528735632285</v>
      </c>
      <c r="T195" s="53">
        <v>25.707692307692426</v>
      </c>
      <c r="U195" s="53">
        <v>8.3999999999999861</v>
      </c>
      <c r="V195" s="53">
        <v>12.39999999999997</v>
      </c>
      <c r="W195" s="53">
        <v>20.900000000000055</v>
      </c>
      <c r="X195" s="53">
        <v>14.282352941176441</v>
      </c>
      <c r="Y195" s="53">
        <v>28.454017555705725</v>
      </c>
      <c r="Z195" s="53">
        <v>20.651655629139125</v>
      </c>
      <c r="AA195" s="53">
        <v>30.858916615946558</v>
      </c>
      <c r="AB195" s="53">
        <v>20.680701754386018</v>
      </c>
      <c r="AC195" s="53">
        <v>19.169230769230797</v>
      </c>
      <c r="AD195" s="53">
        <v>27.538521781693706</v>
      </c>
      <c r="AE195" s="48"/>
      <c r="AF195" s="53"/>
      <c r="AG195" s="53"/>
      <c r="AI195" s="53">
        <f t="shared" si="10"/>
        <v>8.3999999999999861</v>
      </c>
      <c r="AJ195" s="53">
        <f t="shared" si="11"/>
        <v>191</v>
      </c>
    </row>
    <row r="196" spans="2:36" hidden="1" x14ac:dyDescent="0.25">
      <c r="B196" s="50"/>
      <c r="C196" s="50"/>
      <c r="D196" s="50"/>
      <c r="E196" s="53">
        <v>192</v>
      </c>
      <c r="F196" s="53">
        <v>27.866197183098713</v>
      </c>
      <c r="G196" s="53">
        <v>28.481834695731276</v>
      </c>
      <c r="H196" s="53">
        <v>27.250000000000121</v>
      </c>
      <c r="I196" s="53">
        <v>19.310810810810839</v>
      </c>
      <c r="J196" s="53">
        <v>24.500000000000121</v>
      </c>
      <c r="K196" s="53">
        <v>19.853711790393053</v>
      </c>
      <c r="L196" s="53">
        <v>21.249003984063808</v>
      </c>
      <c r="M196" s="53">
        <v>21.143678160919603</v>
      </c>
      <c r="N196" s="53">
        <v>25.48113207547182</v>
      </c>
      <c r="O196" s="53">
        <v>17.195652173913032</v>
      </c>
      <c r="P196" s="53">
        <v>32.620603015075496</v>
      </c>
      <c r="Q196" s="53">
        <v>18.500000000000014</v>
      </c>
      <c r="R196" s="53">
        <v>8.4999999999999858</v>
      </c>
      <c r="S196" s="53">
        <v>23.442528735632287</v>
      </c>
      <c r="T196" s="53">
        <v>25.807692307692427</v>
      </c>
      <c r="U196" s="53">
        <v>8.4999999999999858</v>
      </c>
      <c r="V196" s="53">
        <v>12.49999999999997</v>
      </c>
      <c r="W196" s="53">
        <v>21.000000000000057</v>
      </c>
      <c r="X196" s="53">
        <v>14.382352941176441</v>
      </c>
      <c r="Y196" s="53">
        <v>28.554017555705727</v>
      </c>
      <c r="Z196" s="53">
        <v>20.751655629139126</v>
      </c>
      <c r="AA196" s="53">
        <v>30.95891661594656</v>
      </c>
      <c r="AB196" s="53">
        <v>20.780701754386019</v>
      </c>
      <c r="AC196" s="53">
        <v>19.269230769230798</v>
      </c>
      <c r="AD196" s="53">
        <v>27.638521781693708</v>
      </c>
      <c r="AE196" s="48"/>
      <c r="AF196" s="53"/>
      <c r="AG196" s="53"/>
      <c r="AI196" s="53">
        <f t="shared" si="10"/>
        <v>8.4999999999999858</v>
      </c>
      <c r="AJ196" s="53">
        <f t="shared" si="11"/>
        <v>192</v>
      </c>
    </row>
    <row r="197" spans="2:36" hidden="1" x14ac:dyDescent="0.25">
      <c r="B197" s="50"/>
      <c r="C197" s="50"/>
      <c r="D197" s="50"/>
      <c r="E197" s="53">
        <v>193</v>
      </c>
      <c r="F197" s="53">
        <v>27.966197183098714</v>
      </c>
      <c r="G197" s="53">
        <v>28.581834695731278</v>
      </c>
      <c r="H197" s="53">
        <v>27.350000000000122</v>
      </c>
      <c r="I197" s="53">
        <v>19.41081081081084</v>
      </c>
      <c r="J197" s="53">
        <v>24.600000000000122</v>
      </c>
      <c r="K197" s="53">
        <v>19.953711790393054</v>
      </c>
      <c r="L197" s="53">
        <v>21.34900398406381</v>
      </c>
      <c r="M197" s="53">
        <v>21.243678160919604</v>
      </c>
      <c r="N197" s="53">
        <v>25.581132075471821</v>
      </c>
      <c r="O197" s="53">
        <v>17.295652173913034</v>
      </c>
      <c r="P197" s="53">
        <v>32.720603015075497</v>
      </c>
      <c r="Q197" s="53">
        <v>18.600000000000016</v>
      </c>
      <c r="R197" s="53">
        <v>8.5999999999999854</v>
      </c>
      <c r="S197" s="53">
        <v>23.542528735632288</v>
      </c>
      <c r="T197" s="53">
        <v>25.907692307692429</v>
      </c>
      <c r="U197" s="53">
        <v>8.5999999999999854</v>
      </c>
      <c r="V197" s="53">
        <v>12.599999999999969</v>
      </c>
      <c r="W197" s="53">
        <v>21.100000000000058</v>
      </c>
      <c r="X197" s="53">
        <v>14.48235294117644</v>
      </c>
      <c r="Y197" s="53">
        <v>28.654017555705728</v>
      </c>
      <c r="Z197" s="53">
        <v>20.851655629139128</v>
      </c>
      <c r="AA197" s="53">
        <v>31.058916615946561</v>
      </c>
      <c r="AB197" s="53">
        <v>20.88070175438602</v>
      </c>
      <c r="AC197" s="53">
        <v>19.3692307692308</v>
      </c>
      <c r="AD197" s="53">
        <v>27.738521781693709</v>
      </c>
      <c r="AE197" s="48"/>
      <c r="AF197" s="53"/>
      <c r="AG197" s="53"/>
      <c r="AI197" s="53">
        <f t="shared" si="10"/>
        <v>8.5999999999999854</v>
      </c>
      <c r="AJ197" s="53">
        <f t="shared" si="11"/>
        <v>193</v>
      </c>
    </row>
    <row r="198" spans="2:36" hidden="1" x14ac:dyDescent="0.25">
      <c r="B198" s="50"/>
      <c r="C198" s="50"/>
      <c r="D198" s="50"/>
      <c r="E198" s="53">
        <v>194</v>
      </c>
      <c r="F198" s="53">
        <v>28.066197183098716</v>
      </c>
      <c r="G198" s="53">
        <v>28.681834695731279</v>
      </c>
      <c r="H198" s="53">
        <v>27.450000000000124</v>
      </c>
      <c r="I198" s="53">
        <v>19.510810810810842</v>
      </c>
      <c r="J198" s="53">
        <v>24.700000000000124</v>
      </c>
      <c r="K198" s="53">
        <v>20.053711790393056</v>
      </c>
      <c r="L198" s="53">
        <v>21.449003984063811</v>
      </c>
      <c r="M198" s="53">
        <v>21.343678160919605</v>
      </c>
      <c r="N198" s="53">
        <v>25.681132075471822</v>
      </c>
      <c r="O198" s="53">
        <v>17.395652173913035</v>
      </c>
      <c r="P198" s="53">
        <v>32.820603015075498</v>
      </c>
      <c r="Q198" s="53">
        <v>18.700000000000017</v>
      </c>
      <c r="R198" s="53">
        <v>8.6999999999999851</v>
      </c>
      <c r="S198" s="53">
        <v>23.64252873563229</v>
      </c>
      <c r="T198" s="53">
        <v>26.00769230769243</v>
      </c>
      <c r="U198" s="53">
        <v>8.6999999999999851</v>
      </c>
      <c r="V198" s="53">
        <v>12.699999999999969</v>
      </c>
      <c r="W198" s="53">
        <v>21.20000000000006</v>
      </c>
      <c r="X198" s="53">
        <v>14.58235294117644</v>
      </c>
      <c r="Y198" s="53">
        <v>28.75401755570573</v>
      </c>
      <c r="Z198" s="53">
        <v>20.951655629139129</v>
      </c>
      <c r="AA198" s="53">
        <v>31.158916615946563</v>
      </c>
      <c r="AB198" s="53">
        <v>20.980701754386022</v>
      </c>
      <c r="AC198" s="53">
        <v>19.469230769230801</v>
      </c>
      <c r="AD198" s="53">
        <v>27.838521781693711</v>
      </c>
      <c r="AE198" s="48"/>
      <c r="AF198" s="53"/>
      <c r="AG198" s="53"/>
      <c r="AI198" s="53">
        <f t="shared" si="10"/>
        <v>8.6999999999999851</v>
      </c>
      <c r="AJ198" s="53">
        <f t="shared" si="11"/>
        <v>194</v>
      </c>
    </row>
    <row r="199" spans="2:36" hidden="1" x14ac:dyDescent="0.25">
      <c r="B199" s="50"/>
      <c r="C199" s="50"/>
      <c r="D199" s="50"/>
      <c r="E199" s="53">
        <v>195</v>
      </c>
      <c r="F199" s="53">
        <v>28.166197183098717</v>
      </c>
      <c r="G199" s="53">
        <v>28.781834695731281</v>
      </c>
      <c r="H199" s="53">
        <v>27.550000000000125</v>
      </c>
      <c r="I199" s="53">
        <v>19.610810810810843</v>
      </c>
      <c r="J199" s="53">
        <v>24.800000000000125</v>
      </c>
      <c r="K199" s="53">
        <v>20.153711790393057</v>
      </c>
      <c r="L199" s="53">
        <v>21.549003984063813</v>
      </c>
      <c r="M199" s="53">
        <v>21.443678160919607</v>
      </c>
      <c r="N199" s="53">
        <v>25.781132075471824</v>
      </c>
      <c r="O199" s="53">
        <v>17.495652173913037</v>
      </c>
      <c r="P199" s="53">
        <v>32.9206030150755</v>
      </c>
      <c r="Q199" s="53">
        <v>18.800000000000018</v>
      </c>
      <c r="R199" s="53">
        <v>8.7999999999999847</v>
      </c>
      <c r="S199" s="53">
        <v>23.742528735632291</v>
      </c>
      <c r="T199" s="53">
        <v>26.107692307692432</v>
      </c>
      <c r="U199" s="53">
        <v>8.7999999999999847</v>
      </c>
      <c r="V199" s="53">
        <v>12.799999999999969</v>
      </c>
      <c r="W199" s="53">
        <v>21.300000000000061</v>
      </c>
      <c r="X199" s="53">
        <v>14.68235294117644</v>
      </c>
      <c r="Y199" s="53">
        <v>28.854017555705731</v>
      </c>
      <c r="Z199" s="53">
        <v>21.05165562913913</v>
      </c>
      <c r="AA199" s="53">
        <v>31.258916615946564</v>
      </c>
      <c r="AB199" s="53">
        <v>21.080701754386023</v>
      </c>
      <c r="AC199" s="53">
        <v>19.569230769230803</v>
      </c>
      <c r="AD199" s="53">
        <v>27.938521781693712</v>
      </c>
      <c r="AE199" s="48"/>
      <c r="AF199" s="53"/>
      <c r="AG199" s="53"/>
      <c r="AI199" s="53">
        <f t="shared" si="10"/>
        <v>8.7999999999999847</v>
      </c>
      <c r="AJ199" s="53">
        <f t="shared" si="11"/>
        <v>195</v>
      </c>
    </row>
    <row r="200" spans="2:36" hidden="1" x14ac:dyDescent="0.25">
      <c r="B200" s="50"/>
      <c r="C200" s="50"/>
      <c r="D200" s="50"/>
      <c r="E200" s="53">
        <v>196</v>
      </c>
      <c r="F200" s="53">
        <v>28.266197183098718</v>
      </c>
      <c r="G200" s="53">
        <v>28.881834695731282</v>
      </c>
      <c r="H200" s="53">
        <v>27.650000000000126</v>
      </c>
      <c r="I200" s="53">
        <v>19.710810810810845</v>
      </c>
      <c r="J200" s="53">
        <v>24.900000000000126</v>
      </c>
      <c r="K200" s="53">
        <v>20.253711790393059</v>
      </c>
      <c r="L200" s="53">
        <v>21.649003984063814</v>
      </c>
      <c r="M200" s="53">
        <v>21.543678160919608</v>
      </c>
      <c r="N200" s="53">
        <v>25.881132075471825</v>
      </c>
      <c r="O200" s="53">
        <v>17.595652173913038</v>
      </c>
      <c r="P200" s="53">
        <v>33.020603015075501</v>
      </c>
      <c r="Q200" s="53">
        <v>18.90000000000002</v>
      </c>
      <c r="R200" s="53">
        <v>8.8999999999999844</v>
      </c>
      <c r="S200" s="53">
        <v>23.842528735632293</v>
      </c>
      <c r="T200" s="53">
        <v>26.207692307692433</v>
      </c>
      <c r="U200" s="53">
        <v>8.8999999999999844</v>
      </c>
      <c r="V200" s="53">
        <v>12.899999999999968</v>
      </c>
      <c r="W200" s="53">
        <v>21.400000000000063</v>
      </c>
      <c r="X200" s="53">
        <v>14.782352941176439</v>
      </c>
      <c r="Y200" s="53">
        <v>28.954017555705732</v>
      </c>
      <c r="Z200" s="53">
        <v>21.151655629139132</v>
      </c>
      <c r="AA200" s="53">
        <v>31.358916615946566</v>
      </c>
      <c r="AB200" s="53">
        <v>21.180701754386025</v>
      </c>
      <c r="AC200" s="53">
        <v>19.669230769230804</v>
      </c>
      <c r="AD200" s="53">
        <v>28.038521781693714</v>
      </c>
      <c r="AE200" s="48"/>
      <c r="AF200" s="53"/>
      <c r="AG200" s="53"/>
      <c r="AI200" s="53">
        <f t="shared" si="10"/>
        <v>8.8999999999999844</v>
      </c>
      <c r="AJ200" s="53">
        <f t="shared" si="11"/>
        <v>196</v>
      </c>
    </row>
    <row r="201" spans="2:36" hidden="1" x14ac:dyDescent="0.25">
      <c r="B201" s="50"/>
      <c r="C201" s="50"/>
      <c r="D201" s="50"/>
      <c r="E201" s="53">
        <v>197</v>
      </c>
      <c r="F201" s="53">
        <v>28.36619718309872</v>
      </c>
      <c r="G201" s="53">
        <v>28.981834695731283</v>
      </c>
      <c r="H201" s="53">
        <v>27.750000000000128</v>
      </c>
      <c r="I201" s="53">
        <v>19.810810810810846</v>
      </c>
      <c r="J201" s="53">
        <v>25.000000000000128</v>
      </c>
      <c r="K201" s="53">
        <v>20.35371179039306</v>
      </c>
      <c r="L201" s="53">
        <v>21.749003984063815</v>
      </c>
      <c r="M201" s="53">
        <v>21.64367816091961</v>
      </c>
      <c r="N201" s="53">
        <v>25.981132075471827</v>
      </c>
      <c r="O201" s="53">
        <v>17.695652173913039</v>
      </c>
      <c r="P201" s="53">
        <v>33.120603015075503</v>
      </c>
      <c r="Q201" s="53">
        <v>19.000000000000021</v>
      </c>
      <c r="R201" s="53">
        <v>8.999999999999984</v>
      </c>
      <c r="S201" s="53">
        <v>23.942528735632294</v>
      </c>
      <c r="T201" s="53">
        <v>26.307692307692434</v>
      </c>
      <c r="U201" s="53">
        <v>8.999999999999984</v>
      </c>
      <c r="V201" s="53">
        <v>12.999999999999968</v>
      </c>
      <c r="W201" s="53">
        <v>21.500000000000064</v>
      </c>
      <c r="X201" s="53">
        <v>14.882352941176439</v>
      </c>
      <c r="Y201" s="53">
        <v>29.054017555705734</v>
      </c>
      <c r="Z201" s="53">
        <v>21.251655629139133</v>
      </c>
      <c r="AA201" s="53">
        <v>31.458916615946567</v>
      </c>
      <c r="AB201" s="53">
        <v>21.280701754386026</v>
      </c>
      <c r="AC201" s="53">
        <v>19.769230769230806</v>
      </c>
      <c r="AD201" s="53">
        <v>28.138521781693715</v>
      </c>
      <c r="AE201" s="48"/>
      <c r="AF201" s="53"/>
      <c r="AG201" s="53"/>
      <c r="AI201" s="53">
        <f t="shared" si="10"/>
        <v>8.999999999999984</v>
      </c>
      <c r="AJ201" s="53">
        <f t="shared" si="11"/>
        <v>197</v>
      </c>
    </row>
    <row r="202" spans="2:36" hidden="1" x14ac:dyDescent="0.25">
      <c r="B202" s="50"/>
      <c r="C202" s="50"/>
      <c r="D202" s="50"/>
      <c r="E202" s="53">
        <v>198</v>
      </c>
      <c r="F202" s="53">
        <v>28.466197183098721</v>
      </c>
      <c r="G202" s="53">
        <v>29.081834695731285</v>
      </c>
      <c r="H202" s="53">
        <v>27.850000000000129</v>
      </c>
      <c r="I202" s="53">
        <v>19.910810810810847</v>
      </c>
      <c r="J202" s="53">
        <v>25.100000000000129</v>
      </c>
      <c r="K202" s="53">
        <v>20.453711790393061</v>
      </c>
      <c r="L202" s="53">
        <v>21.849003984063817</v>
      </c>
      <c r="M202" s="53">
        <v>21.743678160919611</v>
      </c>
      <c r="N202" s="53">
        <v>26.081132075471828</v>
      </c>
      <c r="O202" s="53">
        <v>17.795652173913041</v>
      </c>
      <c r="P202" s="53">
        <v>33.220603015075504</v>
      </c>
      <c r="Q202" s="53">
        <v>19.100000000000023</v>
      </c>
      <c r="R202" s="53">
        <v>9.0999999999999837</v>
      </c>
      <c r="S202" s="53">
        <v>24.042528735632295</v>
      </c>
      <c r="T202" s="53">
        <v>26.407692307692436</v>
      </c>
      <c r="U202" s="53">
        <v>9.0999999999999837</v>
      </c>
      <c r="V202" s="53">
        <v>13.099999999999968</v>
      </c>
      <c r="W202" s="53">
        <v>21.600000000000065</v>
      </c>
      <c r="X202" s="53">
        <v>14.982352941176439</v>
      </c>
      <c r="Y202" s="53">
        <v>29.154017555705735</v>
      </c>
      <c r="Z202" s="53">
        <v>21.351655629139135</v>
      </c>
      <c r="AA202" s="53">
        <v>31.558916615946568</v>
      </c>
      <c r="AB202" s="53">
        <v>21.380701754386028</v>
      </c>
      <c r="AC202" s="53">
        <v>19.869230769230807</v>
      </c>
      <c r="AD202" s="53">
        <v>28.238521781693716</v>
      </c>
      <c r="AE202" s="48"/>
      <c r="AF202" s="53"/>
      <c r="AG202" s="53"/>
      <c r="AI202" s="53">
        <f t="shared" si="10"/>
        <v>9.0999999999999837</v>
      </c>
      <c r="AJ202" s="53">
        <f t="shared" si="11"/>
        <v>198</v>
      </c>
    </row>
    <row r="203" spans="2:36" hidden="1" x14ac:dyDescent="0.25">
      <c r="B203" s="50"/>
      <c r="C203" s="50"/>
      <c r="D203" s="50"/>
      <c r="E203" s="53">
        <v>199</v>
      </c>
      <c r="F203" s="53">
        <v>28.566197183098723</v>
      </c>
      <c r="G203" s="53">
        <v>29.181834695731286</v>
      </c>
      <c r="H203" s="53">
        <v>27.950000000000131</v>
      </c>
      <c r="I203" s="53">
        <v>20.010810810810849</v>
      </c>
      <c r="J203" s="53">
        <v>25.200000000000131</v>
      </c>
      <c r="K203" s="53">
        <v>20.553711790393063</v>
      </c>
      <c r="L203" s="53">
        <v>21.949003984063818</v>
      </c>
      <c r="M203" s="53">
        <v>21.843678160919612</v>
      </c>
      <c r="N203" s="53">
        <v>26.18113207547183</v>
      </c>
      <c r="O203" s="53">
        <v>17.895652173913042</v>
      </c>
      <c r="P203" s="53">
        <v>33.320603015075505</v>
      </c>
      <c r="Q203" s="53">
        <v>19.200000000000024</v>
      </c>
      <c r="R203" s="53">
        <v>9.1999999999999833</v>
      </c>
      <c r="S203" s="53">
        <v>24.142528735632297</v>
      </c>
      <c r="T203" s="53">
        <v>26.507692307692437</v>
      </c>
      <c r="U203" s="53">
        <v>9.1999999999999833</v>
      </c>
      <c r="V203" s="53">
        <v>13.199999999999967</v>
      </c>
      <c r="W203" s="53">
        <v>21.700000000000067</v>
      </c>
      <c r="X203" s="53">
        <v>15.082352941176438</v>
      </c>
      <c r="Y203" s="53">
        <v>29.254017555705737</v>
      </c>
      <c r="Z203" s="53">
        <v>21.451655629139136</v>
      </c>
      <c r="AA203" s="53">
        <v>31.65891661594657</v>
      </c>
      <c r="AB203" s="53">
        <v>21.480701754386029</v>
      </c>
      <c r="AC203" s="53">
        <v>19.969230769230808</v>
      </c>
      <c r="AD203" s="53">
        <v>28.338521781693718</v>
      </c>
      <c r="AE203" s="48"/>
      <c r="AF203" s="53"/>
      <c r="AG203" s="53"/>
      <c r="AI203" s="53">
        <f t="shared" si="10"/>
        <v>9.1999999999999833</v>
      </c>
      <c r="AJ203" s="53">
        <f t="shared" si="11"/>
        <v>199</v>
      </c>
    </row>
    <row r="204" spans="2:36" hidden="1" x14ac:dyDescent="0.25">
      <c r="B204" s="50"/>
      <c r="C204" s="50"/>
      <c r="D204" s="50"/>
      <c r="E204" s="53">
        <v>200</v>
      </c>
      <c r="F204" s="53">
        <v>28.666197183098724</v>
      </c>
      <c r="G204" s="53">
        <v>29.281834695731288</v>
      </c>
      <c r="H204" s="53">
        <v>28.050000000000132</v>
      </c>
      <c r="I204" s="53">
        <v>20.11081081081085</v>
      </c>
      <c r="J204" s="53">
        <v>25.3000000000001</v>
      </c>
      <c r="K204" s="53">
        <v>20.653711790393064</v>
      </c>
      <c r="L204" s="53">
        <v>22.04900398406382</v>
      </c>
      <c r="M204" s="53">
        <v>21.943678160919614</v>
      </c>
      <c r="N204" s="53">
        <v>26.281132075471831</v>
      </c>
      <c r="O204" s="53">
        <v>17.995652173913044</v>
      </c>
      <c r="P204" s="53">
        <v>33.420603015075507</v>
      </c>
      <c r="Q204" s="53">
        <v>19.300000000000026</v>
      </c>
      <c r="R204" s="53">
        <v>9.2999999999999829</v>
      </c>
      <c r="S204" s="53">
        <v>24.242528735632298</v>
      </c>
      <c r="T204" s="53">
        <v>26.607692307692439</v>
      </c>
      <c r="U204" s="53">
        <v>9.2999999999999829</v>
      </c>
      <c r="V204" s="53">
        <v>13.299999999999967</v>
      </c>
      <c r="W204" s="53">
        <v>21.800000000000068</v>
      </c>
      <c r="X204" s="53">
        <v>15.182352941176438</v>
      </c>
      <c r="Y204" s="53">
        <v>29.354017555705738</v>
      </c>
      <c r="Z204" s="53">
        <v>21.551655629139137</v>
      </c>
      <c r="AA204" s="53">
        <v>31.758916615946571</v>
      </c>
      <c r="AB204" s="53">
        <v>21.58070175438603</v>
      </c>
      <c r="AC204" s="53">
        <v>20.06923076923081</v>
      </c>
      <c r="AD204" s="53">
        <v>28.438521781693719</v>
      </c>
      <c r="AE204" s="48"/>
      <c r="AF204" s="53"/>
      <c r="AG204" s="53"/>
      <c r="AI204" s="53">
        <f t="shared" si="10"/>
        <v>9.2999999999999829</v>
      </c>
      <c r="AJ204" s="53">
        <f t="shared" si="11"/>
        <v>200</v>
      </c>
    </row>
    <row r="205" spans="2:36" hidden="1" x14ac:dyDescent="0.25">
      <c r="D205" s="5"/>
      <c r="AF205" s="13"/>
      <c r="AG205" s="14"/>
    </row>
    <row r="206" spans="2:36" ht="15.75" x14ac:dyDescent="0.25">
      <c r="B206" s="124" t="s">
        <v>168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6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x14ac:dyDescent="0.25">
      <c r="C210" s="29" t="s">
        <v>33</v>
      </c>
      <c r="D210" s="30" t="s">
        <v>34</v>
      </c>
      <c r="E210" s="125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I210" s="3" t="str">
        <f>+CONCATENATE("% donne Sindaco (",D213,")")</f>
        <v>% donne Sindaco (2014)</v>
      </c>
      <c r="M210" s="3" t="str">
        <f>+CONCATENATE("% donne Presidenti di Provincia (",D213,")")</f>
        <v>% donne Presidenti di Provincia (2014)</v>
      </c>
      <c r="N210" s="16"/>
      <c r="R210" s="16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N211" s="16"/>
      <c r="R211" s="16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2" t="s">
        <v>37</v>
      </c>
      <c r="C212" s="63"/>
      <c r="D212" s="63"/>
      <c r="L212" s="26"/>
      <c r="M212" s="26"/>
      <c r="P212" s="26"/>
      <c r="Q212" s="26"/>
      <c r="T212" s="26"/>
      <c r="U212" s="26"/>
      <c r="AF212" s="13"/>
      <c r="AG212" s="14"/>
    </row>
    <row r="213" spans="1:72" x14ac:dyDescent="0.25">
      <c r="A213" s="3">
        <v>4</v>
      </c>
      <c r="B213" s="65" t="s">
        <v>66</v>
      </c>
      <c r="C213" s="129" t="str">
        <f t="shared" ref="C213:G244" si="12">IF(C$210="","",HLOOKUP(C$210,$B$3:$AG$204,$A213,0))</f>
        <v>valore %</v>
      </c>
      <c r="D213" s="129">
        <f t="shared" si="12"/>
        <v>2014</v>
      </c>
      <c r="E213" s="49" t="str">
        <f t="shared" si="12"/>
        <v/>
      </c>
      <c r="F213" s="49" t="str">
        <f t="shared" si="12"/>
        <v/>
      </c>
      <c r="G213" s="49" t="str">
        <f t="shared" si="12"/>
        <v/>
      </c>
      <c r="L213" s="26"/>
      <c r="M213" s="26"/>
      <c r="P213" s="26"/>
      <c r="Q213" s="26"/>
      <c r="T213" s="26"/>
      <c r="U213" s="26"/>
      <c r="AF213" s="13"/>
      <c r="AG213" s="14"/>
    </row>
    <row r="214" spans="1:72" x14ac:dyDescent="0.25">
      <c r="A214" s="3">
        <v>5</v>
      </c>
      <c r="B214" s="67" t="s">
        <v>67</v>
      </c>
      <c r="C214" s="129" t="str">
        <f t="shared" si="12"/>
        <v>valore ass.</v>
      </c>
      <c r="D214" s="129">
        <f t="shared" si="12"/>
        <v>2014</v>
      </c>
      <c r="E214" s="106" t="str">
        <f t="shared" si="12"/>
        <v/>
      </c>
      <c r="F214" s="106" t="str">
        <f t="shared" si="12"/>
        <v/>
      </c>
      <c r="G214" s="106" t="str">
        <f t="shared" si="12"/>
        <v/>
      </c>
      <c r="L214" s="26"/>
      <c r="M214" s="26"/>
      <c r="P214" s="26"/>
      <c r="Q214" s="26"/>
      <c r="T214" s="26"/>
      <c r="U214" s="26"/>
      <c r="AF214" s="13"/>
      <c r="AG214" s="14"/>
    </row>
    <row r="215" spans="1:72" x14ac:dyDescent="0.25">
      <c r="A215" s="3">
        <v>6</v>
      </c>
      <c r="B215" s="65" t="s">
        <v>68</v>
      </c>
      <c r="C215" s="129" t="str">
        <f t="shared" si="12"/>
        <v>valore %</v>
      </c>
      <c r="D215" s="129">
        <f t="shared" si="12"/>
        <v>2014</v>
      </c>
      <c r="E215" s="49" t="str">
        <f t="shared" si="12"/>
        <v/>
      </c>
      <c r="F215" s="49" t="str">
        <f t="shared" si="12"/>
        <v/>
      </c>
      <c r="G215" s="49" t="str">
        <f t="shared" si="12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ht="15.75" thickBot="1" x14ac:dyDescent="0.3">
      <c r="A216" s="3">
        <v>7</v>
      </c>
      <c r="B216" s="98"/>
      <c r="C216" s="127"/>
      <c r="D216" s="127"/>
      <c r="E216" s="71"/>
      <c r="F216" s="71"/>
      <c r="G216" s="71"/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15.75" thickBot="1" x14ac:dyDescent="0.3">
      <c r="A217" s="3">
        <v>8</v>
      </c>
      <c r="B217" s="62" t="s">
        <v>40</v>
      </c>
      <c r="C217" s="127"/>
      <c r="D217" s="127"/>
      <c r="E217" s="71"/>
      <c r="F217" s="71"/>
      <c r="G217" s="71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5" t="s">
        <v>69</v>
      </c>
      <c r="C218" s="129" t="str">
        <f t="shared" si="12"/>
        <v>valore %</v>
      </c>
      <c r="D218" s="129">
        <f t="shared" si="12"/>
        <v>2014</v>
      </c>
      <c r="E218" s="49" t="str">
        <f t="shared" si="12"/>
        <v/>
      </c>
      <c r="F218" s="49" t="str">
        <f t="shared" si="12"/>
        <v/>
      </c>
      <c r="G218" s="49" t="str">
        <f t="shared" si="12"/>
        <v/>
      </c>
      <c r="AF218" s="13"/>
      <c r="AG218" s="14"/>
    </row>
    <row r="219" spans="1:72" x14ac:dyDescent="0.25">
      <c r="A219" s="3">
        <v>10</v>
      </c>
      <c r="B219" s="99"/>
      <c r="C219" s="131"/>
      <c r="D219" s="131"/>
      <c r="E219" s="100"/>
      <c r="F219" s="100"/>
      <c r="G219" s="100"/>
      <c r="AF219" s="13"/>
      <c r="AG219" s="14"/>
    </row>
    <row r="220" spans="1:72" x14ac:dyDescent="0.25">
      <c r="A220" s="3">
        <v>11</v>
      </c>
      <c r="B220" s="105" t="s">
        <v>41</v>
      </c>
      <c r="C220" s="131"/>
      <c r="D220" s="131"/>
      <c r="E220" s="100"/>
      <c r="F220" s="100"/>
      <c r="G220" s="100"/>
      <c r="AF220" s="13"/>
      <c r="AG220" s="14"/>
    </row>
    <row r="221" spans="1:72" x14ac:dyDescent="0.25">
      <c r="A221" s="3">
        <v>12</v>
      </c>
      <c r="B221" s="80" t="s">
        <v>70</v>
      </c>
      <c r="C221" s="129" t="str">
        <f t="shared" si="12"/>
        <v>valore %</v>
      </c>
      <c r="D221" s="129">
        <f t="shared" si="12"/>
        <v>2014</v>
      </c>
      <c r="E221" s="49" t="str">
        <f t="shared" si="12"/>
        <v/>
      </c>
      <c r="F221" s="49" t="str">
        <f t="shared" si="12"/>
        <v/>
      </c>
      <c r="G221" s="49" t="str">
        <f t="shared" si="12"/>
        <v/>
      </c>
      <c r="AF221" s="13"/>
      <c r="AG221" s="14"/>
    </row>
    <row r="222" spans="1:72" x14ac:dyDescent="0.25">
      <c r="A222" s="3">
        <v>13</v>
      </c>
      <c r="B222" s="80" t="s">
        <v>71</v>
      </c>
      <c r="C222" s="129" t="str">
        <f t="shared" si="12"/>
        <v>valore %</v>
      </c>
      <c r="D222" s="129">
        <f t="shared" si="12"/>
        <v>2014</v>
      </c>
      <c r="E222" s="49" t="str">
        <f t="shared" si="12"/>
        <v/>
      </c>
      <c r="F222" s="49" t="str">
        <f t="shared" si="12"/>
        <v/>
      </c>
      <c r="G222" s="49" t="str">
        <f t="shared" si="12"/>
        <v/>
      </c>
      <c r="AF222" s="13"/>
      <c r="AG222" s="14"/>
    </row>
    <row r="223" spans="1:72" x14ac:dyDescent="0.25">
      <c r="A223" s="3">
        <v>14</v>
      </c>
      <c r="B223" s="80" t="s">
        <v>72</v>
      </c>
      <c r="C223" s="129" t="str">
        <f t="shared" si="12"/>
        <v>valore %</v>
      </c>
      <c r="D223" s="129">
        <f t="shared" si="12"/>
        <v>2014</v>
      </c>
      <c r="E223" s="49" t="str">
        <f t="shared" si="12"/>
        <v/>
      </c>
      <c r="F223" s="49" t="str">
        <f t="shared" si="12"/>
        <v/>
      </c>
      <c r="G223" s="49" t="str">
        <f t="shared" si="12"/>
        <v/>
      </c>
      <c r="AF223" s="13"/>
      <c r="AG223" s="14"/>
      <c r="BS223" s="17" t="s">
        <v>0</v>
      </c>
      <c r="BT223" s="18" t="s">
        <v>20</v>
      </c>
    </row>
    <row r="224" spans="1:72" ht="15.75" thickBot="1" x14ac:dyDescent="0.3">
      <c r="A224" s="3">
        <v>15</v>
      </c>
      <c r="B224" s="81"/>
      <c r="C224" s="128"/>
      <c r="D224" s="128"/>
      <c r="E224" s="82"/>
      <c r="F224" s="82"/>
      <c r="G224" s="82"/>
      <c r="AF224" s="13"/>
      <c r="AG224" s="14"/>
      <c r="BS224" s="19" t="s">
        <v>1</v>
      </c>
      <c r="BT224" s="20" t="s">
        <v>20</v>
      </c>
    </row>
    <row r="225" spans="1:72" ht="15.75" thickBot="1" x14ac:dyDescent="0.3">
      <c r="A225" s="3">
        <v>16</v>
      </c>
      <c r="B225" s="62" t="s">
        <v>42</v>
      </c>
      <c r="C225" s="128"/>
      <c r="D225" s="128"/>
      <c r="E225" s="82"/>
      <c r="F225" s="82"/>
      <c r="G225" s="82"/>
      <c r="AF225" s="13"/>
      <c r="AG225" s="14"/>
      <c r="BS225" s="19" t="s">
        <v>2</v>
      </c>
      <c r="BT225" s="20" t="s">
        <v>20</v>
      </c>
    </row>
    <row r="226" spans="1:72" x14ac:dyDescent="0.25">
      <c r="A226" s="3">
        <v>17</v>
      </c>
      <c r="B226" s="65" t="s">
        <v>73</v>
      </c>
      <c r="C226" s="129" t="str">
        <f t="shared" si="12"/>
        <v>valore %</v>
      </c>
      <c r="D226" s="129">
        <f t="shared" si="12"/>
        <v>2014</v>
      </c>
      <c r="E226" s="49" t="str">
        <f t="shared" si="12"/>
        <v/>
      </c>
      <c r="F226" s="49" t="str">
        <f t="shared" si="12"/>
        <v/>
      </c>
      <c r="G226" s="49" t="str">
        <f t="shared" si="12"/>
        <v/>
      </c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99"/>
      <c r="C227" s="131"/>
      <c r="D227" s="131"/>
      <c r="E227" s="100"/>
      <c r="F227" s="100"/>
      <c r="G227" s="100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105" t="s">
        <v>74</v>
      </c>
      <c r="C228" s="131"/>
      <c r="D228" s="131"/>
      <c r="E228" s="100"/>
      <c r="F228" s="100"/>
      <c r="G228" s="100"/>
      <c r="I228" s="3" t="str">
        <f>+CONCATENATE("% cariche comunali (",D218,")")</f>
        <v>% cariche comunali (2014)</v>
      </c>
      <c r="M228" s="3" t="str">
        <f>+CONCATENATE("% cariche provinciali (",D226,")")</f>
        <v>% cariche provinciali (2014)</v>
      </c>
      <c r="N228" s="16"/>
      <c r="R228" s="3" t="str">
        <f>+CONCATENATE("% cariche regiionali (",D234,")")</f>
        <v>% cariche regiionali (2014)</v>
      </c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80" t="s">
        <v>75</v>
      </c>
      <c r="C229" s="129" t="str">
        <f t="shared" si="12"/>
        <v>valore %</v>
      </c>
      <c r="D229" s="129">
        <f t="shared" si="12"/>
        <v>2014</v>
      </c>
      <c r="E229" s="49" t="str">
        <f t="shared" si="12"/>
        <v/>
      </c>
      <c r="F229" s="49" t="str">
        <f t="shared" si="12"/>
        <v/>
      </c>
      <c r="G229" s="49" t="str">
        <f t="shared" si="12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80" t="s">
        <v>76</v>
      </c>
      <c r="C230" s="129" t="str">
        <f t="shared" si="12"/>
        <v>valore %</v>
      </c>
      <c r="D230" s="129">
        <f t="shared" si="12"/>
        <v>2014</v>
      </c>
      <c r="E230" s="49" t="str">
        <f t="shared" si="12"/>
        <v/>
      </c>
      <c r="F230" s="49" t="str">
        <f t="shared" si="12"/>
        <v/>
      </c>
      <c r="G230" s="49" t="str">
        <f t="shared" si="12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80" t="s">
        <v>77</v>
      </c>
      <c r="C231" s="129" t="str">
        <f t="shared" si="12"/>
        <v>valore %</v>
      </c>
      <c r="D231" s="129">
        <f t="shared" si="12"/>
        <v>2014</v>
      </c>
      <c r="E231" s="49" t="str">
        <f t="shared" si="12"/>
        <v/>
      </c>
      <c r="F231" s="49" t="str">
        <f t="shared" si="12"/>
        <v/>
      </c>
      <c r="G231" s="49" t="str">
        <f t="shared" si="12"/>
        <v/>
      </c>
      <c r="AF231" s="13"/>
      <c r="AG231" s="14"/>
      <c r="BS231" s="17" t="s">
        <v>8</v>
      </c>
      <c r="BT231" s="18" t="s">
        <v>22</v>
      </c>
    </row>
    <row r="232" spans="1:72" ht="15.75" thickBot="1" x14ac:dyDescent="0.3">
      <c r="A232" s="3">
        <v>23</v>
      </c>
      <c r="B232" s="81"/>
      <c r="C232" s="132"/>
      <c r="D232" s="132"/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62" t="s">
        <v>65</v>
      </c>
      <c r="C233" s="132"/>
      <c r="D233" s="132"/>
      <c r="AF233" s="13"/>
      <c r="AG233" s="14"/>
      <c r="BS233" s="19" t="s">
        <v>10</v>
      </c>
      <c r="BT233" s="20" t="s">
        <v>22</v>
      </c>
    </row>
    <row r="234" spans="1:72" x14ac:dyDescent="0.25">
      <c r="A234" s="3">
        <v>25</v>
      </c>
      <c r="B234" s="65" t="s">
        <v>78</v>
      </c>
      <c r="C234" s="129" t="str">
        <f t="shared" si="12"/>
        <v>valore %</v>
      </c>
      <c r="D234" s="129">
        <f t="shared" si="12"/>
        <v>2014</v>
      </c>
      <c r="E234" s="49" t="str">
        <f t="shared" si="12"/>
        <v/>
      </c>
      <c r="F234" s="49" t="str">
        <f t="shared" si="12"/>
        <v/>
      </c>
      <c r="G234" s="49" t="str">
        <f t="shared" si="12"/>
        <v/>
      </c>
      <c r="AF234" s="13"/>
      <c r="AG234" s="14"/>
      <c r="BS234" s="21" t="s">
        <v>11</v>
      </c>
      <c r="BT234" s="22" t="s">
        <v>22</v>
      </c>
    </row>
    <row r="235" spans="1:72" x14ac:dyDescent="0.25">
      <c r="A235" s="3">
        <v>26</v>
      </c>
      <c r="B235" s="99"/>
      <c r="C235" s="132"/>
      <c r="D235" s="132"/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105" t="s">
        <v>79</v>
      </c>
      <c r="C236" s="132"/>
      <c r="D236" s="132"/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84" t="s">
        <v>43</v>
      </c>
      <c r="C237" s="129" t="str">
        <f t="shared" si="12"/>
        <v>valore %</v>
      </c>
      <c r="D237" s="129">
        <f t="shared" si="12"/>
        <v>2014</v>
      </c>
      <c r="E237" s="49" t="str">
        <f t="shared" si="12"/>
        <v/>
      </c>
      <c r="F237" s="49" t="str">
        <f t="shared" si="12"/>
        <v/>
      </c>
      <c r="G237" s="49" t="str">
        <f t="shared" si="12"/>
        <v/>
      </c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84" t="s">
        <v>44</v>
      </c>
      <c r="C238" s="129" t="str">
        <f t="shared" si="12"/>
        <v>valore %</v>
      </c>
      <c r="D238" s="129">
        <f t="shared" si="12"/>
        <v>2014</v>
      </c>
      <c r="E238" s="49" t="str">
        <f t="shared" si="12"/>
        <v/>
      </c>
      <c r="F238" s="49" t="str">
        <f t="shared" si="12"/>
        <v/>
      </c>
      <c r="G238" s="49" t="str">
        <f t="shared" si="12"/>
        <v/>
      </c>
      <c r="AF238" s="13"/>
      <c r="AG238" s="14"/>
      <c r="BS238" s="19" t="s">
        <v>15</v>
      </c>
      <c r="BT238" s="20" t="s">
        <v>23</v>
      </c>
    </row>
    <row r="239" spans="1:72" x14ac:dyDescent="0.25">
      <c r="A239" s="3">
        <v>30</v>
      </c>
      <c r="B239" s="102" t="s">
        <v>45</v>
      </c>
      <c r="C239" s="129" t="str">
        <f t="shared" si="12"/>
        <v>presenza/assenza</v>
      </c>
      <c r="D239" s="129">
        <f t="shared" si="12"/>
        <v>2014</v>
      </c>
      <c r="E239" s="96" t="str">
        <f t="shared" si="12"/>
        <v/>
      </c>
      <c r="F239" s="106" t="str">
        <f t="shared" si="12"/>
        <v/>
      </c>
      <c r="G239" s="106" t="str">
        <f t="shared" si="12"/>
        <v/>
      </c>
      <c r="AF239" s="13"/>
      <c r="AG239" s="14"/>
      <c r="BS239" s="19" t="s">
        <v>16</v>
      </c>
      <c r="BT239" s="20" t="s">
        <v>23</v>
      </c>
    </row>
    <row r="240" spans="1:72" ht="15.75" thickBot="1" x14ac:dyDescent="0.3">
      <c r="A240" s="3">
        <v>31</v>
      </c>
      <c r="B240" s="81"/>
      <c r="C240" s="128"/>
      <c r="D240" s="128"/>
      <c r="E240" s="82"/>
      <c r="F240" s="82"/>
      <c r="G240" s="82"/>
      <c r="H240" s="82"/>
      <c r="AF240" s="13"/>
      <c r="AG240" s="14"/>
      <c r="BS240" s="21" t="s">
        <v>17</v>
      </c>
      <c r="BT240" s="22" t="s">
        <v>23</v>
      </c>
    </row>
    <row r="241" spans="1:72" ht="15.75" thickBot="1" x14ac:dyDescent="0.3">
      <c r="A241" s="3">
        <v>32</v>
      </c>
      <c r="B241" s="62" t="s">
        <v>48</v>
      </c>
      <c r="C241" s="130"/>
      <c r="D241" s="130"/>
      <c r="E241" s="88"/>
      <c r="F241" s="88"/>
      <c r="G241" s="88"/>
      <c r="H241" s="88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101" t="s">
        <v>80</v>
      </c>
      <c r="C242" s="129" t="str">
        <f t="shared" si="12"/>
        <v>valore ass.</v>
      </c>
      <c r="D242" s="129">
        <f t="shared" si="12"/>
        <v>2013</v>
      </c>
      <c r="E242" s="106" t="str">
        <f t="shared" si="12"/>
        <v/>
      </c>
      <c r="F242" s="106" t="str">
        <f t="shared" si="12"/>
        <v/>
      </c>
      <c r="G242" s="106" t="str">
        <f t="shared" si="12"/>
        <v/>
      </c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101" t="s">
        <v>160</v>
      </c>
      <c r="C243" s="129" t="str">
        <f t="shared" si="12"/>
        <v>valore ass.</v>
      </c>
      <c r="D243" s="129">
        <f t="shared" si="12"/>
        <v>2013</v>
      </c>
      <c r="E243" s="106" t="str">
        <f t="shared" si="12"/>
        <v/>
      </c>
      <c r="F243" s="106" t="str">
        <f t="shared" si="12"/>
        <v/>
      </c>
      <c r="G243" s="106" t="str">
        <f t="shared" si="12"/>
        <v/>
      </c>
      <c r="AF243" s="13"/>
      <c r="AG243" s="14"/>
      <c r="BS243" s="23" t="s">
        <v>20</v>
      </c>
    </row>
    <row r="244" spans="1:72" x14ac:dyDescent="0.25">
      <c r="A244" s="3">
        <v>35</v>
      </c>
      <c r="B244" s="101" t="s">
        <v>161</v>
      </c>
      <c r="C244" s="129" t="str">
        <f t="shared" si="12"/>
        <v>valore ass.</v>
      </c>
      <c r="D244" s="129">
        <f t="shared" si="12"/>
        <v>2013</v>
      </c>
      <c r="E244" s="106" t="str">
        <f t="shared" si="12"/>
        <v/>
      </c>
      <c r="F244" s="106" t="str">
        <f t="shared" si="12"/>
        <v/>
      </c>
      <c r="G244" s="106" t="str">
        <f t="shared" si="12"/>
        <v/>
      </c>
      <c r="AF244" s="13"/>
      <c r="AG244" s="14"/>
      <c r="BS244" s="23" t="s">
        <v>21</v>
      </c>
    </row>
    <row r="245" spans="1:72" x14ac:dyDescent="0.25">
      <c r="A245" s="3">
        <v>36</v>
      </c>
      <c r="C245" s="132"/>
      <c r="D245" s="132"/>
      <c r="AF245" s="13"/>
      <c r="AG245" s="14"/>
      <c r="BS245" s="23" t="s">
        <v>22</v>
      </c>
    </row>
    <row r="246" spans="1:72" x14ac:dyDescent="0.25">
      <c r="A246" s="3">
        <v>37</v>
      </c>
      <c r="B246" s="101" t="s">
        <v>83</v>
      </c>
      <c r="C246" s="129" t="str">
        <f t="shared" ref="C246:G276" si="13">IF(C$210="","",HLOOKUP(C$210,$B$3:$AG$204,$A246,0))</f>
        <v>valore %</v>
      </c>
      <c r="D246" s="129">
        <f t="shared" si="13"/>
        <v>2013</v>
      </c>
      <c r="E246" s="49" t="str">
        <f t="shared" si="13"/>
        <v/>
      </c>
      <c r="F246" s="49" t="str">
        <f t="shared" si="13"/>
        <v/>
      </c>
      <c r="G246" s="49" t="str">
        <f t="shared" si="13"/>
        <v/>
      </c>
      <c r="AF246" s="13"/>
      <c r="AG246" s="14"/>
      <c r="BS246" s="23" t="s">
        <v>23</v>
      </c>
    </row>
    <row r="247" spans="1:72" x14ac:dyDescent="0.25">
      <c r="A247" s="3">
        <v>38</v>
      </c>
      <c r="B247" s="99"/>
      <c r="C247" s="132"/>
      <c r="D247" s="132"/>
      <c r="AF247" s="13"/>
      <c r="AG247" s="14"/>
      <c r="BS247" s="23" t="s">
        <v>24</v>
      </c>
    </row>
    <row r="248" spans="1:72" x14ac:dyDescent="0.25">
      <c r="A248" s="3">
        <v>39</v>
      </c>
      <c r="B248" s="104" t="s">
        <v>84</v>
      </c>
      <c r="C248" s="132"/>
      <c r="D248" s="132"/>
      <c r="I248" s="114" t="str">
        <f>+CONCATENATE("DIRIGENTI ISCRITTI ALL'INPS PER GENERE - (",D244,")")</f>
        <v>DIRIGENTI ISCRITTI ALL'INPS PER GENERE - (2013)</v>
      </c>
      <c r="J248" s="119">
        <f>+E210</f>
        <v>0</v>
      </c>
      <c r="K248" s="119" t="str">
        <f t="shared" ref="K248:L248" si="14">+F210</f>
        <v/>
      </c>
      <c r="L248" s="119" t="str">
        <f t="shared" si="14"/>
        <v/>
      </c>
      <c r="AF248" s="13"/>
      <c r="AG248" s="14"/>
      <c r="BS248" s="24" t="s">
        <v>25</v>
      </c>
    </row>
    <row r="249" spans="1:72" x14ac:dyDescent="0.25">
      <c r="A249" s="3">
        <v>40</v>
      </c>
      <c r="B249" s="67" t="s">
        <v>188</v>
      </c>
      <c r="C249" s="129" t="str">
        <f t="shared" si="13"/>
        <v>valore %</v>
      </c>
      <c r="D249" s="129">
        <f t="shared" si="13"/>
        <v>2013</v>
      </c>
      <c r="E249" s="49" t="str">
        <f t="shared" si="13"/>
        <v/>
      </c>
      <c r="F249" s="49" t="str">
        <f t="shared" si="13"/>
        <v/>
      </c>
      <c r="G249" s="49" t="str">
        <f t="shared" si="13"/>
        <v/>
      </c>
      <c r="I249" s="115" t="s">
        <v>162</v>
      </c>
      <c r="J249" s="121" t="e">
        <f>+E243/E$244</f>
        <v>#VALUE!</v>
      </c>
      <c r="K249" s="121" t="e">
        <f>+F243/F$244</f>
        <v>#VALUE!</v>
      </c>
      <c r="L249" s="121" t="e">
        <f t="shared" ref="L249" si="15">+G243/G$244</f>
        <v>#VALUE!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3"/>
      <c r="AG249" s="34"/>
      <c r="AH249" s="15"/>
      <c r="AI249" s="15"/>
      <c r="AJ249" s="15"/>
    </row>
    <row r="250" spans="1:72" x14ac:dyDescent="0.25">
      <c r="A250" s="3">
        <v>41</v>
      </c>
      <c r="B250" s="67" t="s">
        <v>189</v>
      </c>
      <c r="C250" s="129" t="str">
        <f t="shared" si="13"/>
        <v>valore %</v>
      </c>
      <c r="D250" s="129">
        <f t="shared" si="13"/>
        <v>2013</v>
      </c>
      <c r="E250" s="49" t="str">
        <f t="shared" si="13"/>
        <v/>
      </c>
      <c r="F250" s="49" t="str">
        <f t="shared" si="13"/>
        <v/>
      </c>
      <c r="G250" s="49" t="str">
        <f t="shared" si="13"/>
        <v/>
      </c>
      <c r="I250" s="117" t="s">
        <v>163</v>
      </c>
      <c r="J250" s="121" t="e">
        <f>+E242/E$244</f>
        <v>#VALUE!</v>
      </c>
      <c r="K250" s="121" t="e">
        <f t="shared" ref="K250:L250" si="16">+F242/F$244</f>
        <v>#VALUE!</v>
      </c>
      <c r="L250" s="121" t="e">
        <f t="shared" si="16"/>
        <v>#VALUE!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3"/>
      <c r="AG250" s="34"/>
      <c r="AH250" s="15"/>
      <c r="AI250" s="15"/>
      <c r="AJ250" s="15"/>
    </row>
    <row r="251" spans="1:72" x14ac:dyDescent="0.25">
      <c r="A251" s="3">
        <v>42</v>
      </c>
      <c r="B251" s="67" t="s">
        <v>190</v>
      </c>
      <c r="C251" s="129" t="str">
        <f t="shared" si="13"/>
        <v>valore %</v>
      </c>
      <c r="D251" s="129">
        <f t="shared" si="13"/>
        <v>2013</v>
      </c>
      <c r="E251" s="49" t="str">
        <f t="shared" si="13"/>
        <v/>
      </c>
      <c r="F251" s="49" t="str">
        <f t="shared" si="13"/>
        <v/>
      </c>
      <c r="G251" s="49" t="str">
        <f t="shared" si="13"/>
        <v/>
      </c>
      <c r="I251" s="118" t="s">
        <v>164</v>
      </c>
      <c r="J251" s="118" t="e">
        <f>+J249+J250</f>
        <v>#VALUE!</v>
      </c>
      <c r="K251" s="118" t="e">
        <f t="shared" ref="K251:L251" si="17">+K249+K250</f>
        <v>#VALUE!</v>
      </c>
      <c r="L251" s="118" t="e">
        <f t="shared" si="17"/>
        <v>#VALUE!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3"/>
      <c r="AG251" s="34"/>
      <c r="AH251" s="15"/>
      <c r="AI251" s="15"/>
      <c r="AJ251" s="15"/>
    </row>
    <row r="252" spans="1:72" x14ac:dyDescent="0.25">
      <c r="A252" s="3">
        <v>43</v>
      </c>
      <c r="B252" s="67" t="s">
        <v>191</v>
      </c>
      <c r="C252" s="129" t="str">
        <f t="shared" si="13"/>
        <v>valore %</v>
      </c>
      <c r="D252" s="129">
        <f t="shared" si="13"/>
        <v>2013</v>
      </c>
      <c r="E252" s="49" t="str">
        <f t="shared" si="13"/>
        <v/>
      </c>
      <c r="F252" s="49" t="str">
        <f t="shared" si="13"/>
        <v/>
      </c>
      <c r="G252" s="49" t="str">
        <f t="shared" si="13"/>
        <v/>
      </c>
      <c r="I252" s="36"/>
      <c r="J252" s="36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3"/>
      <c r="AG252" s="34"/>
      <c r="AH252" s="15"/>
      <c r="AI252" s="15"/>
      <c r="AJ252" s="15"/>
    </row>
    <row r="253" spans="1:72" x14ac:dyDescent="0.25">
      <c r="A253" s="3">
        <v>44</v>
      </c>
      <c r="B253" s="99"/>
      <c r="C253" s="132"/>
      <c r="D253" s="132"/>
      <c r="I253" s="36"/>
      <c r="J253" s="36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3"/>
      <c r="AG253" s="34"/>
      <c r="AH253" s="15"/>
      <c r="AI253" s="15"/>
      <c r="AJ253" s="15"/>
    </row>
    <row r="254" spans="1:72" x14ac:dyDescent="0.25">
      <c r="A254" s="3">
        <v>45</v>
      </c>
      <c r="B254" s="105" t="s">
        <v>85</v>
      </c>
      <c r="C254" s="132"/>
      <c r="D254" s="132"/>
      <c r="I254" s="35"/>
      <c r="J254" s="3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3"/>
      <c r="AG254" s="34"/>
      <c r="AH254" s="15"/>
      <c r="AI254" s="15"/>
      <c r="AJ254" s="15"/>
    </row>
    <row r="255" spans="1:72" x14ac:dyDescent="0.25">
      <c r="A255" s="3">
        <v>46</v>
      </c>
      <c r="B255" s="91" t="s">
        <v>192</v>
      </c>
      <c r="C255" s="129" t="str">
        <f t="shared" si="13"/>
        <v>valore ass.</v>
      </c>
      <c r="D255" s="129">
        <f t="shared" si="13"/>
        <v>2013</v>
      </c>
      <c r="E255" s="106" t="str">
        <f t="shared" si="13"/>
        <v/>
      </c>
      <c r="F255" s="106" t="str">
        <f t="shared" si="13"/>
        <v/>
      </c>
      <c r="G255" s="106" t="str">
        <f t="shared" si="13"/>
        <v/>
      </c>
      <c r="I255" s="35"/>
      <c r="J255" s="3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3"/>
      <c r="AG255" s="34"/>
      <c r="AH255" s="15"/>
      <c r="AI255" s="15"/>
      <c r="AJ255" s="15"/>
    </row>
    <row r="256" spans="1:72" x14ac:dyDescent="0.25">
      <c r="A256" s="3">
        <v>47</v>
      </c>
      <c r="B256" s="92" t="s">
        <v>193</v>
      </c>
      <c r="C256" s="129" t="str">
        <f t="shared" si="13"/>
        <v>valore ass.</v>
      </c>
      <c r="D256" s="129">
        <f t="shared" si="13"/>
        <v>2013</v>
      </c>
      <c r="E256" s="106" t="str">
        <f t="shared" si="13"/>
        <v/>
      </c>
      <c r="F256" s="106" t="str">
        <f t="shared" si="13"/>
        <v/>
      </c>
      <c r="G256" s="106" t="str">
        <f t="shared" si="13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3"/>
      <c r="AG256" s="34"/>
      <c r="AH256" s="15"/>
      <c r="AI256" s="15"/>
      <c r="AJ256" s="15"/>
    </row>
    <row r="257" spans="1:36" x14ac:dyDescent="0.25">
      <c r="A257" s="3">
        <v>48</v>
      </c>
      <c r="B257" s="92" t="s">
        <v>194</v>
      </c>
      <c r="C257" s="129" t="str">
        <f t="shared" si="13"/>
        <v>valore ass.</v>
      </c>
      <c r="D257" s="129">
        <f t="shared" si="13"/>
        <v>2013</v>
      </c>
      <c r="E257" s="106" t="str">
        <f t="shared" si="13"/>
        <v/>
      </c>
      <c r="F257" s="106" t="str">
        <f t="shared" si="13"/>
        <v/>
      </c>
      <c r="G257" s="106" t="str">
        <f t="shared" si="13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3"/>
      <c r="AG257" s="34"/>
      <c r="AH257" s="15"/>
      <c r="AI257" s="15"/>
      <c r="AJ257" s="15"/>
    </row>
    <row r="258" spans="1:36" x14ac:dyDescent="0.25">
      <c r="A258" s="3">
        <v>49</v>
      </c>
      <c r="B258" s="89" t="s">
        <v>195</v>
      </c>
      <c r="C258" s="129" t="str">
        <f t="shared" si="13"/>
        <v>valore ass.</v>
      </c>
      <c r="D258" s="129">
        <f t="shared" si="13"/>
        <v>2013</v>
      </c>
      <c r="E258" s="106" t="str">
        <f t="shared" si="13"/>
        <v/>
      </c>
      <c r="F258" s="106" t="str">
        <f t="shared" si="13"/>
        <v/>
      </c>
      <c r="G258" s="106" t="str">
        <f t="shared" si="13"/>
        <v/>
      </c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15"/>
      <c r="Z258" s="15"/>
      <c r="AA258" s="15"/>
      <c r="AB258" s="15"/>
      <c r="AC258" s="15"/>
      <c r="AD258" s="15"/>
      <c r="AE258" s="15"/>
      <c r="AF258" s="33"/>
      <c r="AG258" s="34"/>
      <c r="AH258" s="15"/>
      <c r="AI258" s="15"/>
      <c r="AJ258" s="15"/>
    </row>
    <row r="259" spans="1:36" x14ac:dyDescent="0.25">
      <c r="A259" s="3">
        <v>50</v>
      </c>
      <c r="B259" s="91" t="s">
        <v>196</v>
      </c>
      <c r="C259" s="129" t="str">
        <f t="shared" si="13"/>
        <v>valore ass.</v>
      </c>
      <c r="D259" s="129">
        <f t="shared" si="13"/>
        <v>2013</v>
      </c>
      <c r="E259" s="106" t="str">
        <f t="shared" si="13"/>
        <v/>
      </c>
      <c r="F259" s="106" t="str">
        <f t="shared" si="13"/>
        <v/>
      </c>
      <c r="G259" s="106" t="str">
        <f t="shared" si="13"/>
        <v/>
      </c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15"/>
      <c r="Z259" s="15"/>
      <c r="AA259" s="15"/>
      <c r="AB259" s="15"/>
      <c r="AC259" s="15"/>
      <c r="AD259" s="15"/>
      <c r="AE259" s="15"/>
      <c r="AF259" s="33"/>
      <c r="AG259" s="34"/>
      <c r="AH259" s="15"/>
      <c r="AI259" s="15"/>
      <c r="AJ259" s="15"/>
    </row>
    <row r="260" spans="1:36" x14ac:dyDescent="0.25">
      <c r="A260" s="3">
        <v>51</v>
      </c>
      <c r="B260" s="92" t="s">
        <v>197</v>
      </c>
      <c r="C260" s="129" t="str">
        <f t="shared" si="13"/>
        <v>valore ass.</v>
      </c>
      <c r="D260" s="129">
        <f t="shared" si="13"/>
        <v>2013</v>
      </c>
      <c r="E260" s="106" t="str">
        <f t="shared" si="13"/>
        <v/>
      </c>
      <c r="F260" s="106" t="str">
        <f t="shared" si="13"/>
        <v/>
      </c>
      <c r="G260" s="106" t="str">
        <f t="shared" si="13"/>
        <v/>
      </c>
      <c r="I260" s="37"/>
      <c r="J260" s="38"/>
      <c r="K260" s="38"/>
      <c r="L260" s="37"/>
      <c r="M260" s="37"/>
      <c r="N260" s="37"/>
      <c r="O260" s="37"/>
      <c r="P260" s="38"/>
      <c r="Q260" s="38"/>
      <c r="R260" s="37"/>
      <c r="S260" s="37"/>
      <c r="T260" s="37"/>
      <c r="U260" s="37"/>
      <c r="V260" s="38"/>
      <c r="W260" s="38"/>
      <c r="X260" s="37"/>
      <c r="Y260" s="15"/>
      <c r="Z260" s="15"/>
      <c r="AA260" s="15"/>
      <c r="AB260" s="15"/>
      <c r="AC260" s="15"/>
      <c r="AD260" s="15"/>
      <c r="AE260" s="15"/>
      <c r="AF260" s="33"/>
      <c r="AG260" s="34"/>
      <c r="AH260" s="15"/>
      <c r="AI260" s="15"/>
      <c r="AJ260" s="15"/>
    </row>
    <row r="261" spans="1:36" x14ac:dyDescent="0.25">
      <c r="A261" s="3">
        <v>52</v>
      </c>
      <c r="B261" s="92" t="s">
        <v>198</v>
      </c>
      <c r="C261" s="129" t="str">
        <f t="shared" si="13"/>
        <v>valore ass.</v>
      </c>
      <c r="D261" s="129">
        <f t="shared" si="13"/>
        <v>2013</v>
      </c>
      <c r="E261" s="106" t="str">
        <f t="shared" si="13"/>
        <v/>
      </c>
      <c r="F261" s="106" t="str">
        <f t="shared" si="13"/>
        <v/>
      </c>
      <c r="G261" s="106" t="str">
        <f t="shared" si="13"/>
        <v/>
      </c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15"/>
      <c r="Z261" s="15"/>
      <c r="AA261" s="15"/>
      <c r="AB261" s="15"/>
      <c r="AC261" s="15"/>
      <c r="AD261" s="15"/>
      <c r="AE261" s="15"/>
      <c r="AF261" s="33"/>
      <c r="AG261" s="34"/>
      <c r="AH261" s="15"/>
      <c r="AI261" s="15"/>
      <c r="AJ261" s="15"/>
    </row>
    <row r="262" spans="1:36" x14ac:dyDescent="0.25">
      <c r="A262" s="3">
        <v>53</v>
      </c>
      <c r="B262" s="89" t="s">
        <v>199</v>
      </c>
      <c r="C262" s="129" t="str">
        <f t="shared" si="13"/>
        <v>valore ass.</v>
      </c>
      <c r="D262" s="129">
        <f t="shared" si="13"/>
        <v>2013</v>
      </c>
      <c r="E262" s="106" t="str">
        <f t="shared" si="13"/>
        <v/>
      </c>
      <c r="F262" s="106" t="str">
        <f t="shared" si="13"/>
        <v/>
      </c>
      <c r="G262" s="106" t="str">
        <f t="shared" si="13"/>
        <v/>
      </c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15"/>
      <c r="Z262" s="15"/>
      <c r="AA262" s="15"/>
      <c r="AB262" s="15"/>
      <c r="AC262" s="15"/>
      <c r="AD262" s="15"/>
      <c r="AE262" s="15"/>
      <c r="AF262" s="33"/>
      <c r="AG262" s="34"/>
      <c r="AH262" s="15"/>
      <c r="AI262" s="15"/>
      <c r="AJ262" s="15"/>
    </row>
    <row r="263" spans="1:36" x14ac:dyDescent="0.25">
      <c r="A263" s="3">
        <v>54</v>
      </c>
      <c r="B263" s="93" t="s">
        <v>200</v>
      </c>
      <c r="C263" s="129" t="str">
        <f t="shared" si="13"/>
        <v>valore ass.</v>
      </c>
      <c r="D263" s="129">
        <f t="shared" si="13"/>
        <v>2013</v>
      </c>
      <c r="E263" s="106" t="str">
        <f t="shared" si="13"/>
        <v/>
      </c>
      <c r="F263" s="106" t="str">
        <f t="shared" si="13"/>
        <v/>
      </c>
      <c r="G263" s="106" t="str">
        <f t="shared" si="13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3"/>
      <c r="AG263" s="34"/>
      <c r="AH263" s="15"/>
      <c r="AI263" s="15"/>
      <c r="AJ263" s="15"/>
    </row>
    <row r="264" spans="1:36" x14ac:dyDescent="0.25">
      <c r="A264" s="3">
        <v>55</v>
      </c>
      <c r="B264" s="92" t="s">
        <v>201</v>
      </c>
      <c r="C264" s="129" t="str">
        <f t="shared" si="13"/>
        <v>valore ass.</v>
      </c>
      <c r="D264" s="129">
        <f t="shared" si="13"/>
        <v>2013</v>
      </c>
      <c r="E264" s="106" t="str">
        <f t="shared" si="13"/>
        <v/>
      </c>
      <c r="F264" s="106" t="str">
        <f t="shared" si="13"/>
        <v/>
      </c>
      <c r="G264" s="106" t="str">
        <f t="shared" si="13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3"/>
      <c r="AG264" s="34"/>
      <c r="AH264" s="15"/>
      <c r="AI264" s="15"/>
      <c r="AJ264" s="15"/>
    </row>
    <row r="265" spans="1:36" x14ac:dyDescent="0.25">
      <c r="A265" s="3">
        <v>56</v>
      </c>
      <c r="B265" s="92" t="s">
        <v>202</v>
      </c>
      <c r="C265" s="129" t="str">
        <f t="shared" si="13"/>
        <v>valore ass.</v>
      </c>
      <c r="D265" s="129">
        <f t="shared" si="13"/>
        <v>2013</v>
      </c>
      <c r="E265" s="106" t="str">
        <f t="shared" si="13"/>
        <v/>
      </c>
      <c r="F265" s="106" t="str">
        <f t="shared" si="13"/>
        <v/>
      </c>
      <c r="G265" s="106" t="str">
        <f t="shared" si="13"/>
        <v/>
      </c>
      <c r="I265" s="114" t="str">
        <f>+CONCATENATE("DONNE DIRIGENTI ISCRITTE ALL'INPS PER CLASSI DI ETA' - (",D255,")")</f>
        <v>DONNE DIRIGENTI ISCRITTE ALL'INPS PER CLASSI DI ETA' - (2013)</v>
      </c>
      <c r="J265" s="123">
        <f>+J248</f>
        <v>0</v>
      </c>
      <c r="K265" s="123" t="str">
        <f t="shared" ref="K265:L265" si="18">+K248</f>
        <v/>
      </c>
      <c r="L265" s="123" t="str">
        <f t="shared" si="18"/>
        <v/>
      </c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3"/>
      <c r="AG265" s="34"/>
      <c r="AH265" s="15"/>
      <c r="AI265" s="15"/>
      <c r="AJ265" s="15"/>
    </row>
    <row r="266" spans="1:36" x14ac:dyDescent="0.25">
      <c r="A266" s="3">
        <v>57</v>
      </c>
      <c r="B266" s="89" t="s">
        <v>203</v>
      </c>
      <c r="C266" s="129" t="str">
        <f t="shared" si="13"/>
        <v>valore ass.</v>
      </c>
      <c r="D266" s="129">
        <f t="shared" si="13"/>
        <v>2013</v>
      </c>
      <c r="E266" s="106" t="str">
        <f t="shared" si="13"/>
        <v/>
      </c>
      <c r="F266" s="106" t="str">
        <f t="shared" si="13"/>
        <v/>
      </c>
      <c r="G266" s="106" t="str">
        <f t="shared" si="13"/>
        <v/>
      </c>
      <c r="I266" s="116" t="s">
        <v>49</v>
      </c>
      <c r="J266" s="120" t="e">
        <f>+E259/J$270</f>
        <v>#VALUE!</v>
      </c>
      <c r="K266" s="120" t="e">
        <f t="shared" ref="K266:L267" si="19">+F259/K$270</f>
        <v>#VALUE!</v>
      </c>
      <c r="L266" s="120" t="e">
        <f t="shared" si="19"/>
        <v>#VALUE!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3"/>
      <c r="AG266" s="34"/>
      <c r="AH266" s="15"/>
      <c r="AI266" s="15"/>
      <c r="AJ266" s="15"/>
    </row>
    <row r="267" spans="1:36" x14ac:dyDescent="0.25">
      <c r="A267" s="3">
        <v>58</v>
      </c>
      <c r="B267" s="99"/>
      <c r="C267" s="132"/>
      <c r="D267" s="132"/>
      <c r="I267" s="116" t="s">
        <v>50</v>
      </c>
      <c r="J267" s="120" t="e">
        <f t="shared" ref="J267" si="20">+E260/J$270</f>
        <v>#VALUE!</v>
      </c>
      <c r="K267" s="120" t="e">
        <f t="shared" si="19"/>
        <v>#VALUE!</v>
      </c>
      <c r="L267" s="120" t="e">
        <f t="shared" si="19"/>
        <v>#VALUE!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3"/>
      <c r="AG267" s="34"/>
      <c r="AH267" s="15"/>
      <c r="AI267" s="15"/>
      <c r="AJ267" s="15"/>
    </row>
    <row r="268" spans="1:36" x14ac:dyDescent="0.25">
      <c r="A268" s="3">
        <v>59</v>
      </c>
      <c r="B268" s="104" t="s">
        <v>98</v>
      </c>
      <c r="C268" s="132"/>
      <c r="D268" s="132"/>
      <c r="I268" s="116" t="s">
        <v>166</v>
      </c>
      <c r="J268" s="120" t="e">
        <f>(E261+E262)/J$270</f>
        <v>#VALUE!</v>
      </c>
      <c r="K268" s="120" t="e">
        <f t="shared" ref="K268:L268" si="21">(F261+F262)/K$270</f>
        <v>#VALUE!</v>
      </c>
      <c r="L268" s="120" t="e">
        <f t="shared" si="21"/>
        <v>#VALUE!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3"/>
      <c r="AG268" s="34"/>
      <c r="AH268" s="15"/>
      <c r="AI268" s="15"/>
      <c r="AJ268" s="15"/>
    </row>
    <row r="269" spans="1:36" x14ac:dyDescent="0.25">
      <c r="A269" s="3">
        <v>60</v>
      </c>
      <c r="B269" s="93" t="s">
        <v>99</v>
      </c>
      <c r="C269" s="129" t="str">
        <f t="shared" si="13"/>
        <v>valore ass.</v>
      </c>
      <c r="D269" s="129">
        <f t="shared" si="13"/>
        <v>2013</v>
      </c>
      <c r="E269" s="106" t="str">
        <f t="shared" si="13"/>
        <v/>
      </c>
      <c r="F269" s="106" t="str">
        <f t="shared" si="13"/>
        <v/>
      </c>
      <c r="G269" s="106" t="str">
        <f t="shared" si="13"/>
        <v/>
      </c>
      <c r="I269" s="116" t="s">
        <v>167</v>
      </c>
      <c r="J269" s="120" t="e">
        <f>SUM(J266:J268)</f>
        <v>#VALUE!</v>
      </c>
      <c r="K269" s="120" t="e">
        <f t="shared" ref="K269:L269" si="22">SUM(K266:K268)</f>
        <v>#VALUE!</v>
      </c>
      <c r="L269" s="120" t="e">
        <f t="shared" si="22"/>
        <v>#VALUE!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3"/>
      <c r="AG269" s="34"/>
      <c r="AH269" s="15"/>
      <c r="AI269" s="15"/>
      <c r="AJ269" s="15"/>
    </row>
    <row r="270" spans="1:36" x14ac:dyDescent="0.25">
      <c r="A270" s="3">
        <v>61</v>
      </c>
      <c r="B270" s="94" t="s">
        <v>100</v>
      </c>
      <c r="C270" s="129" t="str">
        <f t="shared" si="13"/>
        <v>valore ass.</v>
      </c>
      <c r="D270" s="129">
        <f t="shared" si="13"/>
        <v>2013</v>
      </c>
      <c r="E270" s="106" t="str">
        <f t="shared" si="13"/>
        <v/>
      </c>
      <c r="F270" s="106" t="str">
        <f t="shared" si="13"/>
        <v/>
      </c>
      <c r="G270" s="106" t="str">
        <f t="shared" si="13"/>
        <v/>
      </c>
      <c r="I270" s="15" t="s">
        <v>165</v>
      </c>
      <c r="J270" s="122">
        <f>SUM(E259:E262)</f>
        <v>0</v>
      </c>
      <c r="K270" s="122">
        <f>SUM(F259:F262)</f>
        <v>0</v>
      </c>
      <c r="L270" s="122">
        <f>SUM(G259:G262)</f>
        <v>0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3"/>
      <c r="AG270" s="34"/>
      <c r="AH270" s="15"/>
      <c r="AI270" s="15"/>
      <c r="AJ270" s="15"/>
    </row>
    <row r="271" spans="1:36" x14ac:dyDescent="0.25">
      <c r="A271" s="3">
        <v>62</v>
      </c>
      <c r="B271" s="94" t="s">
        <v>101</v>
      </c>
      <c r="C271" s="129" t="str">
        <f t="shared" si="13"/>
        <v>valore ass.</v>
      </c>
      <c r="D271" s="129">
        <f t="shared" si="13"/>
        <v>2013</v>
      </c>
      <c r="E271" s="106" t="str">
        <f t="shared" si="13"/>
        <v/>
      </c>
      <c r="F271" s="106" t="str">
        <f t="shared" si="13"/>
        <v/>
      </c>
      <c r="G271" s="106" t="str">
        <f t="shared" si="13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3"/>
      <c r="AG271" s="34"/>
      <c r="AH271" s="15"/>
      <c r="AI271" s="15"/>
      <c r="AJ271" s="15"/>
    </row>
    <row r="272" spans="1:36" x14ac:dyDescent="0.25">
      <c r="A272" s="3">
        <v>63</v>
      </c>
      <c r="B272" s="94" t="s">
        <v>102</v>
      </c>
      <c r="C272" s="129" t="str">
        <f t="shared" si="13"/>
        <v>valore ass.</v>
      </c>
      <c r="D272" s="129">
        <f t="shared" si="13"/>
        <v>2013</v>
      </c>
      <c r="E272" s="106" t="str">
        <f t="shared" si="13"/>
        <v/>
      </c>
      <c r="F272" s="106" t="str">
        <f t="shared" si="13"/>
        <v/>
      </c>
      <c r="G272" s="106" t="str">
        <f t="shared" si="13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3"/>
      <c r="AG272" s="34"/>
      <c r="AH272" s="15"/>
      <c r="AI272" s="15"/>
      <c r="AJ272" s="15"/>
    </row>
    <row r="273" spans="1:36" ht="25.5" x14ac:dyDescent="0.25">
      <c r="A273" s="3">
        <v>64</v>
      </c>
      <c r="B273" s="94" t="s">
        <v>103</v>
      </c>
      <c r="C273" s="129" t="str">
        <f t="shared" si="13"/>
        <v>valore ass.</v>
      </c>
      <c r="D273" s="129">
        <f t="shared" si="13"/>
        <v>2013</v>
      </c>
      <c r="E273" s="106" t="str">
        <f t="shared" si="13"/>
        <v/>
      </c>
      <c r="F273" s="106" t="str">
        <f t="shared" si="13"/>
        <v/>
      </c>
      <c r="G273" s="106" t="str">
        <f t="shared" si="13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3"/>
      <c r="AG273" s="34"/>
      <c r="AH273" s="15"/>
      <c r="AI273" s="15"/>
      <c r="AJ273" s="15"/>
    </row>
    <row r="274" spans="1:36" x14ac:dyDescent="0.25">
      <c r="A274" s="3">
        <v>65</v>
      </c>
      <c r="B274" s="94" t="s">
        <v>104</v>
      </c>
      <c r="C274" s="129" t="str">
        <f t="shared" si="13"/>
        <v>valore ass.</v>
      </c>
      <c r="D274" s="129">
        <f t="shared" si="13"/>
        <v>2013</v>
      </c>
      <c r="E274" s="106" t="str">
        <f t="shared" si="13"/>
        <v/>
      </c>
      <c r="F274" s="106" t="str">
        <f t="shared" si="13"/>
        <v/>
      </c>
      <c r="G274" s="106" t="str">
        <f t="shared" si="13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3"/>
      <c r="AG274" s="34"/>
      <c r="AH274" s="15"/>
      <c r="AI274" s="15"/>
      <c r="AJ274" s="15"/>
    </row>
    <row r="275" spans="1:36" x14ac:dyDescent="0.25">
      <c r="A275" s="3">
        <v>66</v>
      </c>
      <c r="B275" s="94" t="s">
        <v>105</v>
      </c>
      <c r="C275" s="129" t="str">
        <f t="shared" si="13"/>
        <v>valore ass.</v>
      </c>
      <c r="D275" s="129">
        <f t="shared" si="13"/>
        <v>2013</v>
      </c>
      <c r="E275" s="106" t="str">
        <f t="shared" si="13"/>
        <v/>
      </c>
      <c r="F275" s="106" t="str">
        <f t="shared" si="13"/>
        <v/>
      </c>
      <c r="G275" s="106" t="str">
        <f t="shared" si="13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3"/>
      <c r="AG275" s="34"/>
      <c r="AH275" s="15"/>
      <c r="AI275" s="15"/>
      <c r="AJ275" s="15"/>
    </row>
    <row r="276" spans="1:36" x14ac:dyDescent="0.25">
      <c r="A276" s="3">
        <v>67</v>
      </c>
      <c r="B276" s="94" t="s">
        <v>106</v>
      </c>
      <c r="C276" s="129" t="str">
        <f t="shared" si="13"/>
        <v>valore ass.</v>
      </c>
      <c r="D276" s="129">
        <f t="shared" si="13"/>
        <v>2013</v>
      </c>
      <c r="E276" s="106" t="str">
        <f t="shared" si="13"/>
        <v/>
      </c>
      <c r="F276" s="106" t="str">
        <f t="shared" si="13"/>
        <v/>
      </c>
      <c r="G276" s="106" t="str">
        <f t="shared" si="13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3"/>
      <c r="AG276" s="34"/>
      <c r="AH276" s="15"/>
      <c r="AI276" s="15"/>
      <c r="AJ276" s="15"/>
    </row>
    <row r="277" spans="1:36" x14ac:dyDescent="0.25">
      <c r="A277" s="3">
        <v>68</v>
      </c>
      <c r="B277" s="94" t="s">
        <v>107</v>
      </c>
      <c r="C277" s="129" t="str">
        <f t="shared" ref="C277:G318" si="23">IF(C$210="","",HLOOKUP(C$210,$B$3:$AG$204,$A277,0))</f>
        <v>valore ass.</v>
      </c>
      <c r="D277" s="129">
        <f t="shared" si="23"/>
        <v>2013</v>
      </c>
      <c r="E277" s="106" t="str">
        <f t="shared" si="23"/>
        <v/>
      </c>
      <c r="F277" s="106" t="str">
        <f t="shared" si="23"/>
        <v/>
      </c>
      <c r="G277" s="106" t="str">
        <f t="shared" si="23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3"/>
      <c r="AG277" s="34"/>
      <c r="AH277" s="15"/>
      <c r="AI277" s="15"/>
      <c r="AJ277" s="15"/>
    </row>
    <row r="278" spans="1:36" x14ac:dyDescent="0.25">
      <c r="A278" s="3">
        <v>69</v>
      </c>
      <c r="B278" s="94" t="s">
        <v>108</v>
      </c>
      <c r="C278" s="129" t="str">
        <f t="shared" si="23"/>
        <v>valore ass.</v>
      </c>
      <c r="D278" s="129">
        <f t="shared" si="23"/>
        <v>2013</v>
      </c>
      <c r="E278" s="106" t="str">
        <f t="shared" si="23"/>
        <v/>
      </c>
      <c r="F278" s="106" t="str">
        <f t="shared" si="23"/>
        <v/>
      </c>
      <c r="G278" s="106" t="str">
        <f t="shared" si="23"/>
        <v/>
      </c>
      <c r="I278" s="15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15"/>
      <c r="Y278" s="15"/>
      <c r="Z278" s="15"/>
      <c r="AA278" s="15"/>
      <c r="AB278" s="15"/>
      <c r="AC278" s="15"/>
      <c r="AD278" s="15"/>
      <c r="AE278" s="15"/>
      <c r="AF278" s="33"/>
      <c r="AG278" s="34"/>
      <c r="AH278" s="15"/>
      <c r="AI278" s="15"/>
      <c r="AJ278" s="15"/>
    </row>
    <row r="279" spans="1:36" x14ac:dyDescent="0.25">
      <c r="A279" s="3">
        <v>70</v>
      </c>
      <c r="B279" s="94" t="s">
        <v>109</v>
      </c>
      <c r="C279" s="129" t="str">
        <f t="shared" si="23"/>
        <v>valore ass.</v>
      </c>
      <c r="D279" s="129">
        <f t="shared" si="23"/>
        <v>2013</v>
      </c>
      <c r="E279" s="106" t="str">
        <f t="shared" si="23"/>
        <v/>
      </c>
      <c r="F279" s="106" t="str">
        <f t="shared" si="23"/>
        <v/>
      </c>
      <c r="G279" s="106" t="str">
        <f t="shared" si="23"/>
        <v/>
      </c>
      <c r="I279" s="15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15"/>
      <c r="Y279" s="15"/>
      <c r="Z279" s="15"/>
      <c r="AA279" s="15"/>
      <c r="AB279" s="15"/>
      <c r="AC279" s="15"/>
      <c r="AD279" s="15"/>
      <c r="AE279" s="15"/>
      <c r="AF279" s="33"/>
      <c r="AG279" s="34"/>
      <c r="AH279" s="15"/>
      <c r="AI279" s="15"/>
      <c r="AJ279" s="15"/>
    </row>
    <row r="280" spans="1:36" x14ac:dyDescent="0.25">
      <c r="A280" s="3">
        <v>71</v>
      </c>
      <c r="B280" s="95" t="s">
        <v>110</v>
      </c>
      <c r="C280" s="129" t="str">
        <f t="shared" si="23"/>
        <v>valore ass.</v>
      </c>
      <c r="D280" s="129">
        <f t="shared" si="23"/>
        <v>2013</v>
      </c>
      <c r="E280" s="106" t="str">
        <f t="shared" si="23"/>
        <v/>
      </c>
      <c r="F280" s="106" t="str">
        <f t="shared" si="23"/>
        <v/>
      </c>
      <c r="G280" s="106" t="str">
        <f t="shared" si="23"/>
        <v/>
      </c>
      <c r="I280" s="15"/>
      <c r="J280" s="38"/>
      <c r="K280" s="38"/>
      <c r="L280" s="37"/>
      <c r="M280" s="37"/>
      <c r="N280" s="37"/>
      <c r="O280" s="37"/>
      <c r="P280" s="38"/>
      <c r="Q280" s="38"/>
      <c r="R280" s="37"/>
      <c r="S280" s="37"/>
      <c r="T280" s="37"/>
      <c r="U280" s="37"/>
      <c r="V280" s="38"/>
      <c r="W280" s="38"/>
      <c r="X280" s="15"/>
      <c r="Y280" s="15"/>
      <c r="Z280" s="15"/>
      <c r="AA280" s="15"/>
      <c r="AB280" s="15"/>
      <c r="AC280" s="15"/>
      <c r="AD280" s="15"/>
      <c r="AE280" s="15"/>
      <c r="AF280" s="33"/>
      <c r="AG280" s="34"/>
      <c r="AH280" s="15"/>
      <c r="AI280" s="15"/>
      <c r="AJ280" s="15"/>
    </row>
    <row r="281" spans="1:36" x14ac:dyDescent="0.25">
      <c r="A281" s="3">
        <v>72</v>
      </c>
      <c r="B281" s="93" t="s">
        <v>111</v>
      </c>
      <c r="C281" s="129" t="str">
        <f t="shared" si="23"/>
        <v>valore ass.</v>
      </c>
      <c r="D281" s="129">
        <f t="shared" si="23"/>
        <v>2013</v>
      </c>
      <c r="E281" s="106" t="str">
        <f t="shared" si="23"/>
        <v/>
      </c>
      <c r="F281" s="106" t="str">
        <f t="shared" si="23"/>
        <v/>
      </c>
      <c r="G281" s="106" t="str">
        <f t="shared" si="23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3"/>
      <c r="AG281" s="34"/>
      <c r="AH281" s="15"/>
      <c r="AI281" s="15"/>
      <c r="AJ281" s="15"/>
    </row>
    <row r="282" spans="1:36" x14ac:dyDescent="0.25">
      <c r="A282" s="3">
        <v>73</v>
      </c>
      <c r="B282" s="94" t="s">
        <v>112</v>
      </c>
      <c r="C282" s="129" t="str">
        <f t="shared" si="23"/>
        <v>valore ass.</v>
      </c>
      <c r="D282" s="129">
        <f t="shared" si="23"/>
        <v>2013</v>
      </c>
      <c r="E282" s="106" t="str">
        <f t="shared" si="23"/>
        <v/>
      </c>
      <c r="F282" s="106" t="str">
        <f t="shared" si="23"/>
        <v/>
      </c>
      <c r="G282" s="106" t="str">
        <f t="shared" si="23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3"/>
      <c r="AG282" s="34"/>
      <c r="AH282" s="15"/>
      <c r="AI282" s="15"/>
      <c r="AJ282" s="15"/>
    </row>
    <row r="283" spans="1:36" x14ac:dyDescent="0.25">
      <c r="A283" s="3">
        <v>74</v>
      </c>
      <c r="B283" s="94" t="s">
        <v>113</v>
      </c>
      <c r="C283" s="129" t="str">
        <f t="shared" si="23"/>
        <v>valore ass.</v>
      </c>
      <c r="D283" s="129">
        <f t="shared" si="23"/>
        <v>2013</v>
      </c>
      <c r="E283" s="106" t="str">
        <f t="shared" si="23"/>
        <v/>
      </c>
      <c r="F283" s="106" t="str">
        <f t="shared" si="23"/>
        <v/>
      </c>
      <c r="G283" s="106" t="str">
        <f t="shared" si="23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3"/>
      <c r="AG283" s="34"/>
      <c r="AH283" s="15"/>
      <c r="AI283" s="15"/>
      <c r="AJ283" s="15"/>
    </row>
    <row r="284" spans="1:36" x14ac:dyDescent="0.25">
      <c r="A284" s="3">
        <v>75</v>
      </c>
      <c r="B284" s="94" t="s">
        <v>114</v>
      </c>
      <c r="C284" s="129" t="str">
        <f t="shared" si="23"/>
        <v>valore ass.</v>
      </c>
      <c r="D284" s="129">
        <f t="shared" si="23"/>
        <v>2013</v>
      </c>
      <c r="E284" s="106" t="str">
        <f t="shared" si="23"/>
        <v/>
      </c>
      <c r="F284" s="106" t="str">
        <f t="shared" si="23"/>
        <v/>
      </c>
      <c r="G284" s="106" t="str">
        <f t="shared" si="23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3"/>
      <c r="AG284" s="34"/>
      <c r="AH284" s="15"/>
      <c r="AI284" s="15"/>
      <c r="AJ284" s="15"/>
    </row>
    <row r="285" spans="1:36" ht="25.5" x14ac:dyDescent="0.25">
      <c r="A285" s="3">
        <v>76</v>
      </c>
      <c r="B285" s="94" t="s">
        <v>115</v>
      </c>
      <c r="C285" s="129" t="str">
        <f t="shared" si="23"/>
        <v>valore ass.</v>
      </c>
      <c r="D285" s="129">
        <f t="shared" si="23"/>
        <v>2013</v>
      </c>
      <c r="E285" s="106" t="str">
        <f t="shared" si="23"/>
        <v/>
      </c>
      <c r="F285" s="106" t="str">
        <f t="shared" si="23"/>
        <v/>
      </c>
      <c r="G285" s="106" t="str">
        <f t="shared" si="23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3"/>
      <c r="AG285" s="34"/>
      <c r="AH285" s="15"/>
      <c r="AI285" s="15"/>
      <c r="AJ285" s="15"/>
    </row>
    <row r="286" spans="1:36" x14ac:dyDescent="0.25">
      <c r="A286" s="3">
        <v>77</v>
      </c>
      <c r="B286" s="94" t="s">
        <v>116</v>
      </c>
      <c r="C286" s="129" t="str">
        <f t="shared" si="23"/>
        <v>valore ass.</v>
      </c>
      <c r="D286" s="129">
        <f t="shared" si="23"/>
        <v>2013</v>
      </c>
      <c r="E286" s="106" t="str">
        <f t="shared" si="23"/>
        <v/>
      </c>
      <c r="F286" s="106" t="str">
        <f t="shared" si="23"/>
        <v/>
      </c>
      <c r="G286" s="106" t="str">
        <f t="shared" si="23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3"/>
      <c r="AG286" s="34"/>
      <c r="AH286" s="15"/>
      <c r="AI286" s="15"/>
      <c r="AJ286" s="15"/>
    </row>
    <row r="287" spans="1:36" x14ac:dyDescent="0.25">
      <c r="A287" s="3">
        <v>78</v>
      </c>
      <c r="B287" s="94" t="s">
        <v>117</v>
      </c>
      <c r="C287" s="129" t="str">
        <f t="shared" si="23"/>
        <v>valore ass.</v>
      </c>
      <c r="D287" s="129">
        <f t="shared" si="23"/>
        <v>2013</v>
      </c>
      <c r="E287" s="106" t="str">
        <f t="shared" si="23"/>
        <v/>
      </c>
      <c r="F287" s="106" t="str">
        <f t="shared" si="23"/>
        <v/>
      </c>
      <c r="G287" s="106" t="str">
        <f t="shared" si="23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3"/>
      <c r="AG287" s="34"/>
      <c r="AH287" s="15"/>
      <c r="AI287" s="15"/>
      <c r="AJ287" s="15"/>
    </row>
    <row r="288" spans="1:36" x14ac:dyDescent="0.25">
      <c r="A288" s="3">
        <v>79</v>
      </c>
      <c r="B288" s="94" t="s">
        <v>118</v>
      </c>
      <c r="C288" s="129" t="str">
        <f t="shared" si="23"/>
        <v>valore ass.</v>
      </c>
      <c r="D288" s="129">
        <f t="shared" si="23"/>
        <v>2013</v>
      </c>
      <c r="E288" s="106" t="str">
        <f t="shared" si="23"/>
        <v/>
      </c>
      <c r="F288" s="106" t="str">
        <f t="shared" si="23"/>
        <v/>
      </c>
      <c r="G288" s="106" t="str">
        <f t="shared" si="23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3"/>
      <c r="AG288" s="34"/>
      <c r="AH288" s="15"/>
      <c r="AI288" s="15"/>
      <c r="AJ288" s="15"/>
    </row>
    <row r="289" spans="1:36" x14ac:dyDescent="0.25">
      <c r="A289" s="3">
        <v>80</v>
      </c>
      <c r="B289" s="94" t="s">
        <v>119</v>
      </c>
      <c r="C289" s="129" t="str">
        <f t="shared" si="23"/>
        <v>valore ass.</v>
      </c>
      <c r="D289" s="129">
        <f t="shared" si="23"/>
        <v>2013</v>
      </c>
      <c r="E289" s="106" t="str">
        <f t="shared" si="23"/>
        <v/>
      </c>
      <c r="F289" s="106" t="str">
        <f t="shared" si="23"/>
        <v/>
      </c>
      <c r="G289" s="106" t="str">
        <f t="shared" si="23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3"/>
      <c r="AG289" s="34"/>
      <c r="AH289" s="15"/>
      <c r="AI289" s="15"/>
      <c r="AJ289" s="15"/>
    </row>
    <row r="290" spans="1:36" x14ac:dyDescent="0.25">
      <c r="A290" s="3">
        <v>81</v>
      </c>
      <c r="B290" s="94" t="s">
        <v>120</v>
      </c>
      <c r="C290" s="129" t="str">
        <f t="shared" si="23"/>
        <v>valore ass.</v>
      </c>
      <c r="D290" s="129">
        <f t="shared" si="23"/>
        <v>2013</v>
      </c>
      <c r="E290" s="106" t="str">
        <f t="shared" si="23"/>
        <v/>
      </c>
      <c r="F290" s="106" t="str">
        <f t="shared" si="23"/>
        <v/>
      </c>
      <c r="G290" s="106" t="str">
        <f t="shared" si="23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3"/>
      <c r="AG290" s="34"/>
      <c r="AH290" s="15"/>
      <c r="AI290" s="15"/>
      <c r="AJ290" s="15"/>
    </row>
    <row r="291" spans="1:36" x14ac:dyDescent="0.25">
      <c r="A291" s="3">
        <v>82</v>
      </c>
      <c r="B291" s="94" t="s">
        <v>121</v>
      </c>
      <c r="C291" s="129" t="str">
        <f t="shared" si="23"/>
        <v>valore ass.</v>
      </c>
      <c r="D291" s="129">
        <f t="shared" si="23"/>
        <v>2013</v>
      </c>
      <c r="E291" s="106" t="str">
        <f t="shared" si="23"/>
        <v/>
      </c>
      <c r="F291" s="106" t="str">
        <f t="shared" si="23"/>
        <v/>
      </c>
      <c r="G291" s="106" t="str">
        <f t="shared" si="23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3"/>
      <c r="AG291" s="34"/>
      <c r="AH291" s="15"/>
      <c r="AI291" s="15"/>
      <c r="AJ291" s="15"/>
    </row>
    <row r="292" spans="1:36" x14ac:dyDescent="0.25">
      <c r="A292" s="3">
        <v>83</v>
      </c>
      <c r="B292" s="95" t="s">
        <v>122</v>
      </c>
      <c r="C292" s="129" t="str">
        <f t="shared" si="23"/>
        <v>valore ass.</v>
      </c>
      <c r="D292" s="129">
        <f t="shared" si="23"/>
        <v>2013</v>
      </c>
      <c r="E292" s="106" t="str">
        <f t="shared" si="23"/>
        <v/>
      </c>
      <c r="F292" s="106" t="str">
        <f t="shared" si="23"/>
        <v/>
      </c>
      <c r="G292" s="106" t="str">
        <f t="shared" si="23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3"/>
      <c r="AG292" s="34"/>
      <c r="AH292" s="15"/>
      <c r="AI292" s="15"/>
      <c r="AJ292" s="15"/>
    </row>
    <row r="293" spans="1:36" x14ac:dyDescent="0.25">
      <c r="A293" s="3">
        <v>84</v>
      </c>
      <c r="B293" s="93" t="s">
        <v>123</v>
      </c>
      <c r="C293" s="129" t="str">
        <f t="shared" si="23"/>
        <v>valore ass.</v>
      </c>
      <c r="D293" s="129">
        <f t="shared" si="23"/>
        <v>2013</v>
      </c>
      <c r="E293" s="106" t="str">
        <f t="shared" si="23"/>
        <v/>
      </c>
      <c r="F293" s="106" t="str">
        <f t="shared" si="23"/>
        <v/>
      </c>
      <c r="G293" s="106" t="str">
        <f t="shared" si="23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3"/>
      <c r="AG293" s="34"/>
      <c r="AH293" s="15"/>
      <c r="AI293" s="15"/>
      <c r="AJ293" s="15"/>
    </row>
    <row r="294" spans="1:36" x14ac:dyDescent="0.25">
      <c r="A294" s="3">
        <v>85</v>
      </c>
      <c r="B294" s="94" t="s">
        <v>124</v>
      </c>
      <c r="C294" s="129" t="str">
        <f t="shared" si="23"/>
        <v>valore ass.</v>
      </c>
      <c r="D294" s="129">
        <f t="shared" si="23"/>
        <v>2013</v>
      </c>
      <c r="E294" s="106" t="str">
        <f t="shared" si="23"/>
        <v/>
      </c>
      <c r="F294" s="106" t="str">
        <f t="shared" si="23"/>
        <v/>
      </c>
      <c r="G294" s="106" t="str">
        <f t="shared" si="23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3"/>
      <c r="AG294" s="34"/>
      <c r="AH294" s="15"/>
      <c r="AI294" s="15"/>
      <c r="AJ294" s="15"/>
    </row>
    <row r="295" spans="1:36" x14ac:dyDescent="0.25">
      <c r="A295" s="3">
        <v>86</v>
      </c>
      <c r="B295" s="94" t="s">
        <v>125</v>
      </c>
      <c r="C295" s="129" t="str">
        <f t="shared" si="23"/>
        <v>valore ass.</v>
      </c>
      <c r="D295" s="129">
        <f t="shared" si="23"/>
        <v>2013</v>
      </c>
      <c r="E295" s="106" t="str">
        <f t="shared" si="23"/>
        <v/>
      </c>
      <c r="F295" s="106" t="str">
        <f t="shared" si="23"/>
        <v/>
      </c>
      <c r="G295" s="106" t="str">
        <f t="shared" si="23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3"/>
      <c r="AG295" s="34"/>
      <c r="AH295" s="15"/>
      <c r="AI295" s="15"/>
      <c r="AJ295" s="15"/>
    </row>
    <row r="296" spans="1:36" x14ac:dyDescent="0.25">
      <c r="A296" s="3">
        <v>87</v>
      </c>
      <c r="B296" s="94" t="s">
        <v>126</v>
      </c>
      <c r="C296" s="129" t="str">
        <f t="shared" si="23"/>
        <v>valore ass.</v>
      </c>
      <c r="D296" s="129">
        <f t="shared" si="23"/>
        <v>2013</v>
      </c>
      <c r="E296" s="106" t="str">
        <f t="shared" si="23"/>
        <v/>
      </c>
      <c r="F296" s="106" t="str">
        <f t="shared" si="23"/>
        <v/>
      </c>
      <c r="G296" s="106" t="str">
        <f t="shared" si="23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3"/>
      <c r="AG296" s="34"/>
      <c r="AH296" s="15"/>
      <c r="AI296" s="15"/>
      <c r="AJ296" s="15"/>
    </row>
    <row r="297" spans="1:36" x14ac:dyDescent="0.25">
      <c r="A297" s="3">
        <v>88</v>
      </c>
      <c r="B297" s="94" t="s">
        <v>127</v>
      </c>
      <c r="C297" s="129" t="str">
        <f t="shared" si="23"/>
        <v>valore ass.</v>
      </c>
      <c r="D297" s="129">
        <f t="shared" si="23"/>
        <v>2013</v>
      </c>
      <c r="E297" s="106" t="str">
        <f t="shared" si="23"/>
        <v/>
      </c>
      <c r="F297" s="106" t="str">
        <f t="shared" si="23"/>
        <v/>
      </c>
      <c r="G297" s="106" t="str">
        <f t="shared" si="23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3"/>
      <c r="AG297" s="34"/>
      <c r="AH297" s="15"/>
      <c r="AI297" s="15"/>
      <c r="AJ297" s="15"/>
    </row>
    <row r="298" spans="1:36" x14ac:dyDescent="0.25">
      <c r="A298" s="3">
        <v>89</v>
      </c>
      <c r="B298" s="94" t="s">
        <v>128</v>
      </c>
      <c r="C298" s="129" t="str">
        <f t="shared" si="23"/>
        <v>valore ass.</v>
      </c>
      <c r="D298" s="129">
        <f t="shared" si="23"/>
        <v>2013</v>
      </c>
      <c r="E298" s="106" t="str">
        <f t="shared" si="23"/>
        <v/>
      </c>
      <c r="F298" s="106" t="str">
        <f t="shared" si="23"/>
        <v/>
      </c>
      <c r="G298" s="106" t="str">
        <f t="shared" si="23"/>
        <v/>
      </c>
      <c r="AF298" s="13"/>
      <c r="AG298" s="14"/>
    </row>
    <row r="299" spans="1:36" x14ac:dyDescent="0.25">
      <c r="A299" s="3">
        <v>90</v>
      </c>
      <c r="B299" s="94" t="s">
        <v>129</v>
      </c>
      <c r="C299" s="129" t="str">
        <f t="shared" si="23"/>
        <v>valore ass.</v>
      </c>
      <c r="D299" s="129">
        <f t="shared" si="23"/>
        <v>2013</v>
      </c>
      <c r="E299" s="106" t="str">
        <f t="shared" si="23"/>
        <v/>
      </c>
      <c r="F299" s="106" t="str">
        <f t="shared" si="23"/>
        <v/>
      </c>
      <c r="G299" s="106" t="str">
        <f t="shared" si="23"/>
        <v/>
      </c>
      <c r="AF299" s="13"/>
      <c r="AG299" s="14"/>
    </row>
    <row r="300" spans="1:36" x14ac:dyDescent="0.25">
      <c r="A300" s="3">
        <v>91</v>
      </c>
      <c r="B300" s="94" t="s">
        <v>130</v>
      </c>
      <c r="C300" s="129" t="str">
        <f t="shared" si="23"/>
        <v>valore ass.</v>
      </c>
      <c r="D300" s="129">
        <f t="shared" si="23"/>
        <v>2013</v>
      </c>
      <c r="E300" s="106" t="str">
        <f t="shared" si="23"/>
        <v/>
      </c>
      <c r="F300" s="106" t="str">
        <f t="shared" si="23"/>
        <v/>
      </c>
      <c r="G300" s="106" t="str">
        <f t="shared" si="23"/>
        <v/>
      </c>
      <c r="AF300" s="13"/>
      <c r="AG300" s="14"/>
    </row>
    <row r="301" spans="1:36" x14ac:dyDescent="0.25">
      <c r="A301" s="3">
        <v>92</v>
      </c>
      <c r="B301" s="94" t="s">
        <v>131</v>
      </c>
      <c r="C301" s="129" t="str">
        <f t="shared" si="23"/>
        <v>valore ass.</v>
      </c>
      <c r="D301" s="129">
        <f t="shared" si="23"/>
        <v>2013</v>
      </c>
      <c r="E301" s="106" t="str">
        <f t="shared" si="23"/>
        <v/>
      </c>
      <c r="F301" s="106" t="str">
        <f t="shared" si="23"/>
        <v/>
      </c>
      <c r="G301" s="106" t="str">
        <f t="shared" si="23"/>
        <v/>
      </c>
      <c r="AF301" s="13"/>
      <c r="AG301" s="14"/>
    </row>
    <row r="302" spans="1:36" x14ac:dyDescent="0.25">
      <c r="A302" s="3">
        <v>93</v>
      </c>
      <c r="B302" s="94" t="s">
        <v>132</v>
      </c>
      <c r="C302" s="129" t="str">
        <f t="shared" si="23"/>
        <v>valore ass.</v>
      </c>
      <c r="D302" s="129">
        <f t="shared" si="23"/>
        <v>2013</v>
      </c>
      <c r="E302" s="106" t="str">
        <f t="shared" si="23"/>
        <v/>
      </c>
      <c r="F302" s="106" t="str">
        <f t="shared" si="23"/>
        <v/>
      </c>
      <c r="G302" s="106" t="str">
        <f t="shared" si="23"/>
        <v/>
      </c>
      <c r="AF302" s="13"/>
      <c r="AG302" s="14"/>
    </row>
    <row r="303" spans="1:36" x14ac:dyDescent="0.25">
      <c r="A303" s="3">
        <v>94</v>
      </c>
      <c r="B303" s="94" t="s">
        <v>133</v>
      </c>
      <c r="C303" s="129" t="str">
        <f t="shared" si="23"/>
        <v>valore ass.</v>
      </c>
      <c r="D303" s="129">
        <f t="shared" si="23"/>
        <v>2013</v>
      </c>
      <c r="E303" s="106" t="str">
        <f t="shared" si="23"/>
        <v/>
      </c>
      <c r="F303" s="106" t="str">
        <f t="shared" si="23"/>
        <v/>
      </c>
      <c r="G303" s="106" t="str">
        <f t="shared" si="23"/>
        <v/>
      </c>
      <c r="AF303" s="13"/>
      <c r="AG303" s="14"/>
    </row>
    <row r="304" spans="1:36" x14ac:dyDescent="0.25">
      <c r="A304" s="3">
        <v>95</v>
      </c>
      <c r="B304" s="95" t="s">
        <v>134</v>
      </c>
      <c r="C304" s="129" t="str">
        <f t="shared" si="23"/>
        <v>valore ass.</v>
      </c>
      <c r="D304" s="129">
        <f t="shared" si="23"/>
        <v>2013</v>
      </c>
      <c r="E304" s="106" t="str">
        <f t="shared" si="23"/>
        <v/>
      </c>
      <c r="F304" s="106" t="str">
        <f t="shared" si="23"/>
        <v/>
      </c>
      <c r="G304" s="106" t="str">
        <f t="shared" si="23"/>
        <v/>
      </c>
      <c r="AF304" s="13"/>
      <c r="AG304" s="14"/>
    </row>
    <row r="305" spans="1:33" x14ac:dyDescent="0.25">
      <c r="A305" s="3">
        <v>96</v>
      </c>
      <c r="B305" s="99"/>
      <c r="C305" s="132"/>
      <c r="D305" s="132"/>
      <c r="AF305" s="13"/>
      <c r="AG305" s="14"/>
    </row>
    <row r="306" spans="1:33" x14ac:dyDescent="0.25">
      <c r="A306" s="3">
        <v>97</v>
      </c>
      <c r="B306" s="104" t="s">
        <v>135</v>
      </c>
      <c r="C306" s="132"/>
      <c r="D306" s="132"/>
      <c r="AF306" s="13"/>
      <c r="AG306" s="14"/>
    </row>
    <row r="307" spans="1:33" x14ac:dyDescent="0.25">
      <c r="A307" s="3">
        <v>98</v>
      </c>
      <c r="B307" s="93" t="s">
        <v>53</v>
      </c>
      <c r="C307" s="129" t="str">
        <f t="shared" si="23"/>
        <v>valore %</v>
      </c>
      <c r="D307" s="129">
        <f t="shared" si="23"/>
        <v>2013</v>
      </c>
      <c r="E307" s="49" t="str">
        <f t="shared" si="23"/>
        <v/>
      </c>
      <c r="F307" s="49" t="str">
        <f t="shared" si="23"/>
        <v/>
      </c>
      <c r="G307" s="49" t="str">
        <f t="shared" si="23"/>
        <v/>
      </c>
      <c r="AF307" s="13"/>
      <c r="AG307" s="14"/>
    </row>
    <row r="308" spans="1:33" x14ac:dyDescent="0.25">
      <c r="A308" s="3">
        <v>99</v>
      </c>
      <c r="B308" s="94" t="s">
        <v>54</v>
      </c>
      <c r="C308" s="129" t="str">
        <f t="shared" si="23"/>
        <v>valore %</v>
      </c>
      <c r="D308" s="129">
        <f t="shared" si="23"/>
        <v>2013</v>
      </c>
      <c r="E308" s="49" t="str">
        <f t="shared" si="23"/>
        <v/>
      </c>
      <c r="F308" s="49" t="str">
        <f t="shared" si="23"/>
        <v/>
      </c>
      <c r="G308" s="49" t="str">
        <f t="shared" si="23"/>
        <v/>
      </c>
      <c r="AF308" s="13"/>
      <c r="AG308" s="14"/>
    </row>
    <row r="309" spans="1:33" x14ac:dyDescent="0.25">
      <c r="A309" s="3">
        <v>100</v>
      </c>
      <c r="B309" s="94" t="s">
        <v>55</v>
      </c>
      <c r="C309" s="129" t="str">
        <f t="shared" si="23"/>
        <v>valore %</v>
      </c>
      <c r="D309" s="129">
        <f t="shared" si="23"/>
        <v>2013</v>
      </c>
      <c r="E309" s="49" t="str">
        <f t="shared" si="23"/>
        <v/>
      </c>
      <c r="F309" s="49" t="str">
        <f t="shared" si="23"/>
        <v/>
      </c>
      <c r="G309" s="49" t="str">
        <f t="shared" si="23"/>
        <v/>
      </c>
      <c r="AF309" s="13"/>
      <c r="AG309" s="14"/>
    </row>
    <row r="310" spans="1:33" x14ac:dyDescent="0.25">
      <c r="A310" s="3">
        <v>101</v>
      </c>
      <c r="B310" s="94" t="s">
        <v>56</v>
      </c>
      <c r="C310" s="129" t="str">
        <f t="shared" si="23"/>
        <v>valore %</v>
      </c>
      <c r="D310" s="129">
        <f t="shared" si="23"/>
        <v>2013</v>
      </c>
      <c r="E310" s="49" t="str">
        <f t="shared" si="23"/>
        <v/>
      </c>
      <c r="F310" s="49" t="str">
        <f t="shared" si="23"/>
        <v/>
      </c>
      <c r="G310" s="49" t="str">
        <f t="shared" si="23"/>
        <v/>
      </c>
      <c r="AF310" s="13"/>
      <c r="AG310" s="14"/>
    </row>
    <row r="311" spans="1:33" x14ac:dyDescent="0.25">
      <c r="A311" s="3">
        <v>102</v>
      </c>
      <c r="B311" s="94" t="s">
        <v>57</v>
      </c>
      <c r="C311" s="129" t="str">
        <f t="shared" si="23"/>
        <v>valore %</v>
      </c>
      <c r="D311" s="129">
        <f t="shared" si="23"/>
        <v>2013</v>
      </c>
      <c r="E311" s="49" t="str">
        <f t="shared" si="23"/>
        <v/>
      </c>
      <c r="F311" s="49" t="str">
        <f t="shared" si="23"/>
        <v/>
      </c>
      <c r="G311" s="49" t="str">
        <f t="shared" si="23"/>
        <v/>
      </c>
      <c r="AF311" s="13"/>
      <c r="AG311" s="14"/>
    </row>
    <row r="312" spans="1:33" x14ac:dyDescent="0.25">
      <c r="A312" s="3">
        <v>103</v>
      </c>
      <c r="B312" s="94" t="s">
        <v>58</v>
      </c>
      <c r="C312" s="129" t="str">
        <f t="shared" si="23"/>
        <v>valore %</v>
      </c>
      <c r="D312" s="129">
        <f t="shared" si="23"/>
        <v>2013</v>
      </c>
      <c r="E312" s="49" t="str">
        <f t="shared" si="23"/>
        <v/>
      </c>
      <c r="F312" s="49" t="str">
        <f t="shared" si="23"/>
        <v/>
      </c>
      <c r="G312" s="49" t="str">
        <f t="shared" si="23"/>
        <v/>
      </c>
      <c r="AF312" s="13"/>
      <c r="AG312" s="14"/>
    </row>
    <row r="313" spans="1:33" x14ac:dyDescent="0.25">
      <c r="A313" s="3">
        <v>104</v>
      </c>
      <c r="B313" s="94" t="s">
        <v>59</v>
      </c>
      <c r="C313" s="129" t="str">
        <f t="shared" si="23"/>
        <v>valore %</v>
      </c>
      <c r="D313" s="129">
        <f t="shared" si="23"/>
        <v>2013</v>
      </c>
      <c r="E313" s="49" t="str">
        <f t="shared" si="23"/>
        <v/>
      </c>
      <c r="F313" s="49" t="str">
        <f t="shared" si="23"/>
        <v/>
      </c>
      <c r="G313" s="49" t="str">
        <f t="shared" si="23"/>
        <v/>
      </c>
      <c r="AF313" s="13"/>
      <c r="AG313" s="14"/>
    </row>
    <row r="314" spans="1:33" x14ac:dyDescent="0.25">
      <c r="A314" s="3">
        <v>105</v>
      </c>
      <c r="B314" s="94" t="s">
        <v>60</v>
      </c>
      <c r="C314" s="129" t="str">
        <f t="shared" si="23"/>
        <v>valore %</v>
      </c>
      <c r="D314" s="129">
        <f t="shared" si="23"/>
        <v>2013</v>
      </c>
      <c r="E314" s="49" t="str">
        <f t="shared" si="23"/>
        <v/>
      </c>
      <c r="F314" s="49" t="str">
        <f t="shared" si="23"/>
        <v/>
      </c>
      <c r="G314" s="49" t="str">
        <f t="shared" si="23"/>
        <v/>
      </c>
      <c r="AF314" s="13"/>
      <c r="AG314" s="14"/>
    </row>
    <row r="315" spans="1:33" x14ac:dyDescent="0.25">
      <c r="A315" s="3">
        <v>106</v>
      </c>
      <c r="B315" s="94" t="s">
        <v>61</v>
      </c>
      <c r="C315" s="129" t="str">
        <f t="shared" si="23"/>
        <v>valore %</v>
      </c>
      <c r="D315" s="129">
        <f t="shared" si="23"/>
        <v>2013</v>
      </c>
      <c r="E315" s="49" t="str">
        <f t="shared" si="23"/>
        <v/>
      </c>
      <c r="F315" s="49" t="str">
        <f t="shared" si="23"/>
        <v/>
      </c>
      <c r="G315" s="49" t="str">
        <f t="shared" si="23"/>
        <v/>
      </c>
      <c r="AF315" s="13"/>
      <c r="AG315" s="14"/>
    </row>
    <row r="316" spans="1:33" x14ac:dyDescent="0.25">
      <c r="A316" s="3">
        <v>107</v>
      </c>
      <c r="B316" s="94" t="s">
        <v>62</v>
      </c>
      <c r="C316" s="129" t="str">
        <f t="shared" si="23"/>
        <v>valore %</v>
      </c>
      <c r="D316" s="129">
        <f t="shared" si="23"/>
        <v>2013</v>
      </c>
      <c r="E316" s="49" t="str">
        <f t="shared" si="23"/>
        <v/>
      </c>
      <c r="F316" s="49" t="str">
        <f t="shared" si="23"/>
        <v/>
      </c>
      <c r="G316" s="49" t="str">
        <f t="shared" si="23"/>
        <v/>
      </c>
      <c r="AF316" s="13"/>
      <c r="AG316" s="14"/>
    </row>
    <row r="317" spans="1:33" x14ac:dyDescent="0.25">
      <c r="A317" s="3">
        <v>108</v>
      </c>
      <c r="B317" s="94" t="s">
        <v>63</v>
      </c>
      <c r="C317" s="129" t="str">
        <f t="shared" si="23"/>
        <v>valore %</v>
      </c>
      <c r="D317" s="129">
        <f t="shared" si="23"/>
        <v>2013</v>
      </c>
      <c r="E317" s="49" t="str">
        <f t="shared" si="23"/>
        <v/>
      </c>
      <c r="F317" s="49" t="str">
        <f t="shared" si="23"/>
        <v/>
      </c>
      <c r="G317" s="49" t="str">
        <f t="shared" si="23"/>
        <v/>
      </c>
      <c r="AF317" s="13"/>
      <c r="AG317" s="14"/>
    </row>
    <row r="318" spans="1:33" x14ac:dyDescent="0.25">
      <c r="A318" s="3">
        <v>109</v>
      </c>
      <c r="B318" s="95" t="s">
        <v>64</v>
      </c>
      <c r="C318" s="129" t="str">
        <f t="shared" si="23"/>
        <v>valore %</v>
      </c>
      <c r="D318" s="129">
        <f t="shared" si="23"/>
        <v>2013</v>
      </c>
      <c r="E318" s="49" t="str">
        <f t="shared" si="23"/>
        <v/>
      </c>
      <c r="F318" s="49" t="str">
        <f t="shared" si="23"/>
        <v/>
      </c>
      <c r="G318" s="49" t="str">
        <f t="shared" si="23"/>
        <v/>
      </c>
      <c r="AF318" s="13"/>
      <c r="AG318" s="14"/>
    </row>
    <row r="319" spans="1:33" hidden="1" x14ac:dyDescent="0.25">
      <c r="A319" s="3">
        <v>110</v>
      </c>
      <c r="B319" s="61"/>
      <c r="C319" s="31" t="str">
        <f t="shared" ref="C319:C365" si="24">IF(E$210="","",HLOOKUP(C$210,$B$3:$AG$204,$A319,0))</f>
        <v/>
      </c>
      <c r="D319" s="32" t="str">
        <f t="shared" ref="D319:D340" si="25">IF(E$210="","",HLOOKUP(D$210,$B$3:$AG$204,$A319,0))</f>
        <v/>
      </c>
      <c r="E319" s="49" t="str">
        <f>IF(E$210="","",HLOOKUP(E$210,$B$3:$AG$204,$A319,0))</f>
        <v/>
      </c>
      <c r="F319" s="49" t="str">
        <f t="shared" ref="E319:G378" si="26">IF(F$210="","",HLOOKUP(F$210,$B$3:$AG$204,$A319,0))</f>
        <v/>
      </c>
      <c r="G319" s="49" t="str">
        <f t="shared" si="26"/>
        <v/>
      </c>
      <c r="AF319" s="13"/>
      <c r="AG319" s="14"/>
    </row>
    <row r="320" spans="1:33" hidden="1" x14ac:dyDescent="0.25">
      <c r="A320" s="3">
        <v>111</v>
      </c>
      <c r="B320" s="61"/>
      <c r="C320" s="31" t="str">
        <f t="shared" si="24"/>
        <v/>
      </c>
      <c r="D320" s="32" t="str">
        <f t="shared" si="25"/>
        <v/>
      </c>
      <c r="E320" s="49" t="str">
        <f t="shared" si="26"/>
        <v/>
      </c>
      <c r="F320" s="49" t="str">
        <f t="shared" si="26"/>
        <v/>
      </c>
      <c r="G320" s="49" t="str">
        <f t="shared" si="26"/>
        <v/>
      </c>
      <c r="AF320" s="13"/>
      <c r="AG320" s="14"/>
    </row>
    <row r="321" spans="1:33" hidden="1" x14ac:dyDescent="0.25">
      <c r="A321" s="3">
        <v>112</v>
      </c>
      <c r="B321" s="61"/>
      <c r="C321" s="31" t="str">
        <f t="shared" si="24"/>
        <v/>
      </c>
      <c r="D321" s="32" t="str">
        <f t="shared" si="25"/>
        <v/>
      </c>
      <c r="E321" s="49" t="str">
        <f t="shared" si="26"/>
        <v/>
      </c>
      <c r="F321" s="49" t="str">
        <f t="shared" si="26"/>
        <v/>
      </c>
      <c r="G321" s="49" t="str">
        <f t="shared" si="26"/>
        <v/>
      </c>
      <c r="AF321" s="13"/>
      <c r="AG321" s="14"/>
    </row>
    <row r="322" spans="1:33" hidden="1" x14ac:dyDescent="0.25">
      <c r="A322" s="3">
        <v>113</v>
      </c>
      <c r="B322" s="61"/>
      <c r="C322" s="31" t="str">
        <f t="shared" si="24"/>
        <v/>
      </c>
      <c r="D322" s="32" t="str">
        <f t="shared" si="25"/>
        <v/>
      </c>
      <c r="E322" s="49" t="str">
        <f t="shared" si="26"/>
        <v/>
      </c>
      <c r="F322" s="49" t="str">
        <f t="shared" si="26"/>
        <v/>
      </c>
      <c r="G322" s="49" t="str">
        <f t="shared" si="26"/>
        <v/>
      </c>
      <c r="AF322" s="13"/>
      <c r="AG322" s="14"/>
    </row>
    <row r="323" spans="1:33" hidden="1" x14ac:dyDescent="0.25">
      <c r="A323" s="3">
        <v>114</v>
      </c>
      <c r="B323" s="61"/>
      <c r="C323" s="31" t="str">
        <f t="shared" si="24"/>
        <v/>
      </c>
      <c r="D323" s="32" t="str">
        <f t="shared" si="25"/>
        <v/>
      </c>
      <c r="E323" s="49" t="str">
        <f t="shared" si="26"/>
        <v/>
      </c>
      <c r="F323" s="49" t="str">
        <f t="shared" si="26"/>
        <v/>
      </c>
      <c r="G323" s="49" t="str">
        <f t="shared" si="26"/>
        <v/>
      </c>
      <c r="AF323" s="13"/>
      <c r="AG323" s="14"/>
    </row>
    <row r="324" spans="1:33" hidden="1" x14ac:dyDescent="0.25">
      <c r="A324" s="3">
        <v>115</v>
      </c>
      <c r="B324" s="61"/>
      <c r="C324" s="31" t="str">
        <f t="shared" si="24"/>
        <v/>
      </c>
      <c r="D324" s="32" t="str">
        <f t="shared" si="25"/>
        <v/>
      </c>
      <c r="E324" s="49" t="str">
        <f t="shared" si="26"/>
        <v/>
      </c>
      <c r="F324" s="49" t="str">
        <f t="shared" si="26"/>
        <v/>
      </c>
      <c r="G324" s="49" t="str">
        <f t="shared" si="26"/>
        <v/>
      </c>
      <c r="AF324" s="13"/>
      <c r="AG324" s="14"/>
    </row>
    <row r="325" spans="1:33" hidden="1" x14ac:dyDescent="0.25">
      <c r="A325" s="3">
        <v>116</v>
      </c>
      <c r="B325" s="61"/>
      <c r="C325" s="31" t="str">
        <f t="shared" si="24"/>
        <v/>
      </c>
      <c r="D325" s="32" t="str">
        <f t="shared" si="25"/>
        <v/>
      </c>
      <c r="E325" s="49" t="str">
        <f t="shared" si="26"/>
        <v/>
      </c>
      <c r="F325" s="49" t="str">
        <f t="shared" si="26"/>
        <v/>
      </c>
      <c r="G325" s="49" t="str">
        <f t="shared" si="26"/>
        <v/>
      </c>
      <c r="AF325" s="13"/>
      <c r="AG325" s="14"/>
    </row>
    <row r="326" spans="1:33" hidden="1" x14ac:dyDescent="0.25">
      <c r="A326" s="3">
        <v>117</v>
      </c>
      <c r="B326" s="61"/>
      <c r="C326" s="31" t="str">
        <f t="shared" si="24"/>
        <v/>
      </c>
      <c r="D326" s="32" t="str">
        <f t="shared" si="25"/>
        <v/>
      </c>
      <c r="E326" s="49" t="str">
        <f t="shared" si="26"/>
        <v/>
      </c>
      <c r="F326" s="49" t="str">
        <f t="shared" si="26"/>
        <v/>
      </c>
      <c r="G326" s="49" t="str">
        <f t="shared" si="26"/>
        <v/>
      </c>
      <c r="AF326" s="13"/>
      <c r="AG326" s="14"/>
    </row>
    <row r="327" spans="1:33" hidden="1" x14ac:dyDescent="0.25">
      <c r="A327" s="3">
        <v>118</v>
      </c>
      <c r="B327" s="61"/>
      <c r="C327" s="31" t="str">
        <f t="shared" si="24"/>
        <v/>
      </c>
      <c r="D327" s="32" t="str">
        <f t="shared" si="25"/>
        <v/>
      </c>
      <c r="E327" s="49" t="str">
        <f t="shared" si="26"/>
        <v/>
      </c>
      <c r="F327" s="49" t="str">
        <f t="shared" si="26"/>
        <v/>
      </c>
      <c r="G327" s="49" t="str">
        <f t="shared" si="26"/>
        <v/>
      </c>
      <c r="AF327" s="13"/>
      <c r="AG327" s="14"/>
    </row>
    <row r="328" spans="1:33" hidden="1" x14ac:dyDescent="0.25">
      <c r="A328" s="3">
        <v>119</v>
      </c>
      <c r="B328" s="61"/>
      <c r="C328" s="31" t="str">
        <f t="shared" si="24"/>
        <v/>
      </c>
      <c r="D328" s="32" t="str">
        <f t="shared" si="25"/>
        <v/>
      </c>
      <c r="E328" s="49" t="str">
        <f t="shared" si="26"/>
        <v/>
      </c>
      <c r="F328" s="49" t="str">
        <f t="shared" si="26"/>
        <v/>
      </c>
      <c r="G328" s="49" t="str">
        <f t="shared" si="26"/>
        <v/>
      </c>
      <c r="AF328" s="13"/>
      <c r="AG328" s="14"/>
    </row>
    <row r="329" spans="1:33" hidden="1" x14ac:dyDescent="0.25">
      <c r="A329" s="3">
        <v>120</v>
      </c>
      <c r="B329" s="61"/>
      <c r="C329" s="31" t="str">
        <f t="shared" si="24"/>
        <v/>
      </c>
      <c r="D329" s="32" t="str">
        <f t="shared" si="25"/>
        <v/>
      </c>
      <c r="E329" s="49" t="str">
        <f t="shared" si="26"/>
        <v/>
      </c>
      <c r="F329" s="49" t="str">
        <f t="shared" si="26"/>
        <v/>
      </c>
      <c r="G329" s="49" t="str">
        <f t="shared" si="26"/>
        <v/>
      </c>
      <c r="AF329" s="13"/>
      <c r="AG329" s="14"/>
    </row>
    <row r="330" spans="1:33" hidden="1" x14ac:dyDescent="0.25">
      <c r="A330" s="3">
        <v>121</v>
      </c>
      <c r="B330" s="61"/>
      <c r="C330" s="31" t="str">
        <f t="shared" si="24"/>
        <v/>
      </c>
      <c r="D330" s="32" t="str">
        <f t="shared" si="25"/>
        <v/>
      </c>
      <c r="E330" s="49" t="str">
        <f t="shared" si="26"/>
        <v/>
      </c>
      <c r="F330" s="49" t="str">
        <f t="shared" si="26"/>
        <v/>
      </c>
      <c r="G330" s="49" t="str">
        <f t="shared" si="26"/>
        <v/>
      </c>
      <c r="AF330" s="13"/>
      <c r="AG330" s="14"/>
    </row>
    <row r="331" spans="1:33" hidden="1" x14ac:dyDescent="0.25">
      <c r="A331" s="3">
        <v>122</v>
      </c>
      <c r="B331" s="61"/>
      <c r="C331" s="31" t="str">
        <f t="shared" si="24"/>
        <v/>
      </c>
      <c r="D331" s="32" t="str">
        <f t="shared" si="25"/>
        <v/>
      </c>
      <c r="E331" s="49" t="str">
        <f t="shared" si="26"/>
        <v/>
      </c>
      <c r="F331" s="49" t="str">
        <f t="shared" si="26"/>
        <v/>
      </c>
      <c r="G331" s="49" t="str">
        <f t="shared" si="26"/>
        <v/>
      </c>
      <c r="AF331" s="13"/>
      <c r="AG331" s="14"/>
    </row>
    <row r="332" spans="1:33" hidden="1" x14ac:dyDescent="0.25">
      <c r="A332" s="3">
        <v>123</v>
      </c>
      <c r="B332" s="61"/>
      <c r="C332" s="31" t="str">
        <f t="shared" si="24"/>
        <v/>
      </c>
      <c r="D332" s="32" t="str">
        <f t="shared" si="25"/>
        <v/>
      </c>
      <c r="E332" s="49" t="str">
        <f t="shared" si="26"/>
        <v/>
      </c>
      <c r="F332" s="49" t="str">
        <f t="shared" si="26"/>
        <v/>
      </c>
      <c r="G332" s="49" t="str">
        <f t="shared" si="26"/>
        <v/>
      </c>
      <c r="AF332" s="13"/>
      <c r="AG332" s="14"/>
    </row>
    <row r="333" spans="1:33" hidden="1" x14ac:dyDescent="0.25">
      <c r="A333" s="3">
        <v>124</v>
      </c>
      <c r="B333" s="61"/>
      <c r="C333" s="31" t="str">
        <f t="shared" si="24"/>
        <v/>
      </c>
      <c r="D333" s="32" t="str">
        <f t="shared" si="25"/>
        <v/>
      </c>
      <c r="E333" s="49" t="str">
        <f t="shared" si="26"/>
        <v/>
      </c>
      <c r="F333" s="49" t="str">
        <f t="shared" si="26"/>
        <v/>
      </c>
      <c r="G333" s="49" t="str">
        <f t="shared" si="26"/>
        <v/>
      </c>
      <c r="AF333" s="13"/>
      <c r="AG333" s="14"/>
    </row>
    <row r="334" spans="1:33" hidden="1" x14ac:dyDescent="0.25">
      <c r="A334" s="3">
        <v>125</v>
      </c>
      <c r="B334" s="61"/>
      <c r="C334" s="31" t="str">
        <f t="shared" si="24"/>
        <v/>
      </c>
      <c r="D334" s="32" t="str">
        <f t="shared" si="25"/>
        <v/>
      </c>
      <c r="E334" s="49" t="str">
        <f t="shared" si="26"/>
        <v/>
      </c>
      <c r="F334" s="49" t="str">
        <f t="shared" si="26"/>
        <v/>
      </c>
      <c r="G334" s="49" t="str">
        <f t="shared" si="26"/>
        <v/>
      </c>
      <c r="AF334" s="13"/>
      <c r="AG334" s="14"/>
    </row>
    <row r="335" spans="1:33" hidden="1" x14ac:dyDescent="0.25">
      <c r="A335" s="3">
        <v>126</v>
      </c>
      <c r="B335" s="61"/>
      <c r="C335" s="31" t="str">
        <f t="shared" si="24"/>
        <v/>
      </c>
      <c r="D335" s="32" t="str">
        <f t="shared" si="25"/>
        <v/>
      </c>
      <c r="E335" s="49" t="str">
        <f t="shared" si="26"/>
        <v/>
      </c>
      <c r="F335" s="49" t="str">
        <f t="shared" si="26"/>
        <v/>
      </c>
      <c r="G335" s="49" t="str">
        <f t="shared" si="26"/>
        <v/>
      </c>
      <c r="AF335" s="13"/>
      <c r="AG335" s="14"/>
    </row>
    <row r="336" spans="1:33" hidden="1" x14ac:dyDescent="0.25">
      <c r="A336" s="3">
        <v>127</v>
      </c>
      <c r="B336" s="61"/>
      <c r="C336" s="31" t="str">
        <f t="shared" si="24"/>
        <v/>
      </c>
      <c r="D336" s="32" t="str">
        <f t="shared" si="25"/>
        <v/>
      </c>
      <c r="E336" s="49" t="str">
        <f t="shared" si="26"/>
        <v/>
      </c>
      <c r="F336" s="49" t="str">
        <f t="shared" si="26"/>
        <v/>
      </c>
      <c r="G336" s="49" t="str">
        <f t="shared" si="26"/>
        <v/>
      </c>
      <c r="AF336" s="13"/>
      <c r="AG336" s="14"/>
    </row>
    <row r="337" spans="1:33" hidden="1" x14ac:dyDescent="0.25">
      <c r="A337" s="3">
        <v>128</v>
      </c>
      <c r="B337" s="61"/>
      <c r="C337" s="31" t="str">
        <f t="shared" si="24"/>
        <v/>
      </c>
      <c r="D337" s="32" t="str">
        <f t="shared" si="25"/>
        <v/>
      </c>
      <c r="E337" s="49" t="str">
        <f t="shared" si="26"/>
        <v/>
      </c>
      <c r="F337" s="49" t="str">
        <f t="shared" si="26"/>
        <v/>
      </c>
      <c r="G337" s="49" t="str">
        <f t="shared" si="26"/>
        <v/>
      </c>
      <c r="AF337" s="13"/>
      <c r="AG337" s="14"/>
    </row>
    <row r="338" spans="1:33" hidden="1" x14ac:dyDescent="0.25">
      <c r="A338" s="3">
        <v>129</v>
      </c>
      <c r="B338" s="61"/>
      <c r="C338" s="31" t="str">
        <f t="shared" si="24"/>
        <v/>
      </c>
      <c r="D338" s="32" t="str">
        <f t="shared" si="25"/>
        <v/>
      </c>
      <c r="E338" s="49" t="str">
        <f t="shared" si="26"/>
        <v/>
      </c>
      <c r="F338" s="49" t="str">
        <f t="shared" si="26"/>
        <v/>
      </c>
      <c r="G338" s="49" t="str">
        <f t="shared" si="26"/>
        <v/>
      </c>
      <c r="AF338" s="13"/>
      <c r="AG338" s="14"/>
    </row>
    <row r="339" spans="1:33" hidden="1" x14ac:dyDescent="0.25">
      <c r="A339" s="3">
        <v>130</v>
      </c>
      <c r="B339" s="61"/>
      <c r="C339" s="31" t="str">
        <f t="shared" si="24"/>
        <v/>
      </c>
      <c r="D339" s="32" t="str">
        <f t="shared" si="25"/>
        <v/>
      </c>
      <c r="E339" s="49" t="str">
        <f t="shared" si="26"/>
        <v/>
      </c>
      <c r="F339" s="49" t="str">
        <f t="shared" si="26"/>
        <v/>
      </c>
      <c r="G339" s="49" t="str">
        <f t="shared" si="26"/>
        <v/>
      </c>
      <c r="AF339" s="13"/>
      <c r="AG339" s="14"/>
    </row>
    <row r="340" spans="1:33" hidden="1" x14ac:dyDescent="0.25">
      <c r="A340" s="3">
        <v>131</v>
      </c>
      <c r="B340" s="61"/>
      <c r="C340" s="31" t="str">
        <f t="shared" si="24"/>
        <v/>
      </c>
      <c r="D340" s="32" t="str">
        <f t="shared" si="25"/>
        <v/>
      </c>
      <c r="E340" s="49" t="str">
        <f t="shared" si="26"/>
        <v/>
      </c>
      <c r="F340" s="49" t="str">
        <f t="shared" si="26"/>
        <v/>
      </c>
      <c r="G340" s="49" t="str">
        <f t="shared" si="26"/>
        <v/>
      </c>
      <c r="AF340" s="13"/>
      <c r="AG340" s="14"/>
    </row>
    <row r="341" spans="1:33" hidden="1" x14ac:dyDescent="0.25">
      <c r="A341" s="3">
        <v>132</v>
      </c>
      <c r="B341" s="61"/>
      <c r="C341" s="31" t="str">
        <f t="shared" si="24"/>
        <v/>
      </c>
      <c r="D341" s="32" t="str">
        <f t="shared" ref="D341:D404" si="27">IF(E$210="","",HLOOKUP(D$210,$B$3:$AG$204,$A341,0))</f>
        <v/>
      </c>
      <c r="E341" s="49" t="str">
        <f t="shared" si="26"/>
        <v/>
      </c>
      <c r="F341" s="49" t="str">
        <f t="shared" si="26"/>
        <v/>
      </c>
      <c r="G341" s="49" t="str">
        <f t="shared" si="26"/>
        <v/>
      </c>
      <c r="AF341" s="13"/>
      <c r="AG341" s="14"/>
    </row>
    <row r="342" spans="1:33" hidden="1" x14ac:dyDescent="0.25">
      <c r="A342" s="3">
        <v>133</v>
      </c>
      <c r="B342" s="61"/>
      <c r="C342" s="31" t="str">
        <f t="shared" si="24"/>
        <v/>
      </c>
      <c r="D342" s="32" t="str">
        <f t="shared" si="27"/>
        <v/>
      </c>
      <c r="E342" s="49" t="str">
        <f t="shared" si="26"/>
        <v/>
      </c>
      <c r="F342" s="49" t="str">
        <f t="shared" si="26"/>
        <v/>
      </c>
      <c r="G342" s="49" t="str">
        <f t="shared" si="26"/>
        <v/>
      </c>
      <c r="AF342" s="13"/>
      <c r="AG342" s="14"/>
    </row>
    <row r="343" spans="1:33" hidden="1" x14ac:dyDescent="0.25">
      <c r="A343" s="3">
        <v>134</v>
      </c>
      <c r="B343" s="61"/>
      <c r="C343" s="31" t="str">
        <f t="shared" si="24"/>
        <v/>
      </c>
      <c r="D343" s="32" t="str">
        <f t="shared" si="27"/>
        <v/>
      </c>
      <c r="E343" s="49" t="str">
        <f t="shared" si="26"/>
        <v/>
      </c>
      <c r="F343" s="49" t="str">
        <f t="shared" si="26"/>
        <v/>
      </c>
      <c r="G343" s="49" t="str">
        <f t="shared" si="26"/>
        <v/>
      </c>
      <c r="AF343" s="13"/>
      <c r="AG343" s="14"/>
    </row>
    <row r="344" spans="1:33" hidden="1" x14ac:dyDescent="0.25">
      <c r="A344" s="3">
        <v>135</v>
      </c>
      <c r="B344" s="61"/>
      <c r="C344" s="31" t="str">
        <f t="shared" si="24"/>
        <v/>
      </c>
      <c r="D344" s="32" t="str">
        <f t="shared" si="27"/>
        <v/>
      </c>
      <c r="E344" s="49" t="str">
        <f t="shared" si="26"/>
        <v/>
      </c>
      <c r="F344" s="49" t="str">
        <f t="shared" si="26"/>
        <v/>
      </c>
      <c r="G344" s="49" t="str">
        <f t="shared" si="26"/>
        <v/>
      </c>
      <c r="AF344" s="13"/>
      <c r="AG344" s="14"/>
    </row>
    <row r="345" spans="1:33" hidden="1" x14ac:dyDescent="0.25">
      <c r="A345" s="3">
        <v>136</v>
      </c>
      <c r="B345" s="61"/>
      <c r="C345" s="31" t="str">
        <f t="shared" si="24"/>
        <v/>
      </c>
      <c r="D345" s="32" t="str">
        <f t="shared" si="27"/>
        <v/>
      </c>
      <c r="E345" s="49" t="str">
        <f t="shared" si="26"/>
        <v/>
      </c>
      <c r="F345" s="49" t="str">
        <f t="shared" si="26"/>
        <v/>
      </c>
      <c r="G345" s="49" t="str">
        <f t="shared" si="26"/>
        <v/>
      </c>
      <c r="AF345" s="13"/>
      <c r="AG345" s="14"/>
    </row>
    <row r="346" spans="1:33" hidden="1" x14ac:dyDescent="0.25">
      <c r="A346" s="3">
        <v>137</v>
      </c>
      <c r="B346" s="61"/>
      <c r="C346" s="31" t="str">
        <f t="shared" si="24"/>
        <v/>
      </c>
      <c r="D346" s="32" t="str">
        <f t="shared" si="27"/>
        <v/>
      </c>
      <c r="E346" s="49" t="str">
        <f t="shared" si="26"/>
        <v/>
      </c>
      <c r="F346" s="49" t="str">
        <f t="shared" si="26"/>
        <v/>
      </c>
      <c r="G346" s="49" t="str">
        <f t="shared" si="26"/>
        <v/>
      </c>
      <c r="AF346" s="13"/>
      <c r="AG346" s="14"/>
    </row>
    <row r="347" spans="1:33" hidden="1" x14ac:dyDescent="0.25">
      <c r="A347" s="3">
        <v>138</v>
      </c>
      <c r="B347" s="61"/>
      <c r="C347" s="31" t="str">
        <f t="shared" si="24"/>
        <v/>
      </c>
      <c r="D347" s="32" t="str">
        <f t="shared" si="27"/>
        <v/>
      </c>
      <c r="E347" s="49" t="str">
        <f t="shared" si="26"/>
        <v/>
      </c>
      <c r="F347" s="49" t="str">
        <f t="shared" si="26"/>
        <v/>
      </c>
      <c r="G347" s="49" t="str">
        <f t="shared" si="26"/>
        <v/>
      </c>
      <c r="AF347" s="13"/>
      <c r="AG347" s="14"/>
    </row>
    <row r="348" spans="1:33" hidden="1" x14ac:dyDescent="0.25">
      <c r="A348" s="3">
        <v>139</v>
      </c>
      <c r="B348" s="61"/>
      <c r="C348" s="31" t="str">
        <f t="shared" si="24"/>
        <v/>
      </c>
      <c r="D348" s="32" t="str">
        <f t="shared" si="27"/>
        <v/>
      </c>
      <c r="E348" s="49" t="str">
        <f t="shared" si="26"/>
        <v/>
      </c>
      <c r="F348" s="49" t="str">
        <f t="shared" si="26"/>
        <v/>
      </c>
      <c r="G348" s="49" t="str">
        <f t="shared" si="26"/>
        <v/>
      </c>
      <c r="AF348" s="13"/>
      <c r="AG348" s="14"/>
    </row>
    <row r="349" spans="1:33" hidden="1" x14ac:dyDescent="0.25">
      <c r="A349" s="3">
        <v>140</v>
      </c>
      <c r="B349" s="61"/>
      <c r="C349" s="31" t="str">
        <f t="shared" si="24"/>
        <v/>
      </c>
      <c r="D349" s="32" t="str">
        <f t="shared" si="27"/>
        <v/>
      </c>
      <c r="E349" s="49" t="str">
        <f t="shared" si="26"/>
        <v/>
      </c>
      <c r="F349" s="49" t="str">
        <f t="shared" si="26"/>
        <v/>
      </c>
      <c r="G349" s="49" t="str">
        <f t="shared" si="26"/>
        <v/>
      </c>
      <c r="AF349" s="13"/>
      <c r="AG349" s="14"/>
    </row>
    <row r="350" spans="1:33" hidden="1" x14ac:dyDescent="0.25">
      <c r="A350" s="3">
        <v>141</v>
      </c>
      <c r="B350" s="61"/>
      <c r="C350" s="31" t="str">
        <f t="shared" si="24"/>
        <v/>
      </c>
      <c r="D350" s="32" t="str">
        <f t="shared" si="27"/>
        <v/>
      </c>
      <c r="E350" s="49" t="str">
        <f t="shared" si="26"/>
        <v/>
      </c>
      <c r="F350" s="49" t="str">
        <f t="shared" si="26"/>
        <v/>
      </c>
      <c r="G350" s="49" t="str">
        <f t="shared" si="26"/>
        <v/>
      </c>
      <c r="AF350" s="13"/>
      <c r="AG350" s="14"/>
    </row>
    <row r="351" spans="1:33" hidden="1" x14ac:dyDescent="0.25">
      <c r="A351" s="3">
        <v>142</v>
      </c>
      <c r="B351" s="61"/>
      <c r="C351" s="31" t="str">
        <f t="shared" si="24"/>
        <v/>
      </c>
      <c r="D351" s="32" t="str">
        <f t="shared" si="27"/>
        <v/>
      </c>
      <c r="E351" s="49" t="str">
        <f t="shared" si="26"/>
        <v/>
      </c>
      <c r="F351" s="49" t="str">
        <f t="shared" si="26"/>
        <v/>
      </c>
      <c r="G351" s="49" t="str">
        <f t="shared" si="26"/>
        <v/>
      </c>
      <c r="AF351" s="13"/>
      <c r="AG351" s="14"/>
    </row>
    <row r="352" spans="1:33" hidden="1" x14ac:dyDescent="0.25">
      <c r="A352" s="3">
        <v>143</v>
      </c>
      <c r="B352" s="61"/>
      <c r="C352" s="31" t="str">
        <f t="shared" si="24"/>
        <v/>
      </c>
      <c r="D352" s="32" t="str">
        <f t="shared" si="27"/>
        <v/>
      </c>
      <c r="E352" s="49" t="str">
        <f t="shared" si="26"/>
        <v/>
      </c>
      <c r="F352" s="49" t="str">
        <f t="shared" si="26"/>
        <v/>
      </c>
      <c r="G352" s="49" t="str">
        <f t="shared" si="26"/>
        <v/>
      </c>
      <c r="AF352" s="13"/>
      <c r="AG352" s="14"/>
    </row>
    <row r="353" spans="1:33" hidden="1" x14ac:dyDescent="0.25">
      <c r="A353" s="3">
        <v>144</v>
      </c>
      <c r="B353" s="61"/>
      <c r="C353" s="31" t="str">
        <f t="shared" si="24"/>
        <v/>
      </c>
      <c r="D353" s="32" t="str">
        <f t="shared" si="27"/>
        <v/>
      </c>
      <c r="E353" s="49" t="str">
        <f t="shared" si="26"/>
        <v/>
      </c>
      <c r="F353" s="49" t="str">
        <f t="shared" si="26"/>
        <v/>
      </c>
      <c r="G353" s="49" t="str">
        <f t="shared" si="26"/>
        <v/>
      </c>
      <c r="AF353" s="13"/>
      <c r="AG353" s="14"/>
    </row>
    <row r="354" spans="1:33" hidden="1" x14ac:dyDescent="0.25">
      <c r="A354" s="3">
        <v>145</v>
      </c>
      <c r="B354" s="61"/>
      <c r="C354" s="31" t="str">
        <f t="shared" si="24"/>
        <v/>
      </c>
      <c r="D354" s="32" t="str">
        <f t="shared" si="27"/>
        <v/>
      </c>
      <c r="E354" s="49" t="str">
        <f t="shared" si="26"/>
        <v/>
      </c>
      <c r="F354" s="49" t="str">
        <f t="shared" si="26"/>
        <v/>
      </c>
      <c r="G354" s="49" t="str">
        <f t="shared" si="26"/>
        <v/>
      </c>
      <c r="AF354" s="13"/>
      <c r="AG354" s="14"/>
    </row>
    <row r="355" spans="1:33" hidden="1" x14ac:dyDescent="0.25">
      <c r="A355" s="3">
        <v>146</v>
      </c>
      <c r="B355" s="61"/>
      <c r="C355" s="31" t="str">
        <f t="shared" si="24"/>
        <v/>
      </c>
      <c r="D355" s="32" t="str">
        <f t="shared" si="27"/>
        <v/>
      </c>
      <c r="E355" s="49" t="str">
        <f t="shared" si="26"/>
        <v/>
      </c>
      <c r="F355" s="49" t="str">
        <f t="shared" si="26"/>
        <v/>
      </c>
      <c r="G355" s="49" t="str">
        <f t="shared" si="26"/>
        <v/>
      </c>
      <c r="AF355" s="13"/>
      <c r="AG355" s="14"/>
    </row>
    <row r="356" spans="1:33" hidden="1" x14ac:dyDescent="0.25">
      <c r="A356" s="3">
        <v>147</v>
      </c>
      <c r="B356" s="61"/>
      <c r="C356" s="31" t="str">
        <f t="shared" si="24"/>
        <v/>
      </c>
      <c r="D356" s="32" t="str">
        <f t="shared" si="27"/>
        <v/>
      </c>
      <c r="E356" s="49" t="str">
        <f t="shared" si="26"/>
        <v/>
      </c>
      <c r="F356" s="49" t="str">
        <f t="shared" si="26"/>
        <v/>
      </c>
      <c r="G356" s="49" t="str">
        <f t="shared" si="26"/>
        <v/>
      </c>
      <c r="AF356" s="13"/>
      <c r="AG356" s="14"/>
    </row>
    <row r="357" spans="1:33" hidden="1" x14ac:dyDescent="0.25">
      <c r="A357" s="3">
        <v>148</v>
      </c>
      <c r="B357" s="61"/>
      <c r="C357" s="31" t="str">
        <f t="shared" si="24"/>
        <v/>
      </c>
      <c r="D357" s="32" t="str">
        <f t="shared" si="27"/>
        <v/>
      </c>
      <c r="E357" s="49" t="str">
        <f t="shared" si="26"/>
        <v/>
      </c>
      <c r="F357" s="49" t="str">
        <f t="shared" si="26"/>
        <v/>
      </c>
      <c r="G357" s="49" t="str">
        <f t="shared" si="26"/>
        <v/>
      </c>
      <c r="AF357" s="13"/>
      <c r="AG357" s="14"/>
    </row>
    <row r="358" spans="1:33" hidden="1" x14ac:dyDescent="0.25">
      <c r="A358" s="3">
        <v>149</v>
      </c>
      <c r="B358" s="61"/>
      <c r="C358" s="31" t="str">
        <f t="shared" si="24"/>
        <v/>
      </c>
      <c r="D358" s="32" t="str">
        <f t="shared" si="27"/>
        <v/>
      </c>
      <c r="E358" s="49" t="str">
        <f t="shared" si="26"/>
        <v/>
      </c>
      <c r="F358" s="49" t="str">
        <f t="shared" si="26"/>
        <v/>
      </c>
      <c r="G358" s="49" t="str">
        <f t="shared" si="26"/>
        <v/>
      </c>
      <c r="AF358" s="13"/>
      <c r="AG358" s="14"/>
    </row>
    <row r="359" spans="1:33" hidden="1" x14ac:dyDescent="0.25">
      <c r="A359" s="3">
        <v>150</v>
      </c>
      <c r="B359" s="61"/>
      <c r="C359" s="31" t="str">
        <f t="shared" si="24"/>
        <v/>
      </c>
      <c r="D359" s="32" t="str">
        <f t="shared" si="27"/>
        <v/>
      </c>
      <c r="E359" s="49" t="str">
        <f t="shared" si="26"/>
        <v/>
      </c>
      <c r="F359" s="49" t="str">
        <f t="shared" si="26"/>
        <v/>
      </c>
      <c r="G359" s="49" t="str">
        <f t="shared" si="26"/>
        <v/>
      </c>
      <c r="AF359" s="13"/>
      <c r="AG359" s="14"/>
    </row>
    <row r="360" spans="1:33" hidden="1" x14ac:dyDescent="0.25">
      <c r="A360" s="3">
        <v>151</v>
      </c>
      <c r="B360" s="61"/>
      <c r="C360" s="31" t="str">
        <f t="shared" si="24"/>
        <v/>
      </c>
      <c r="D360" s="32" t="str">
        <f t="shared" si="27"/>
        <v/>
      </c>
      <c r="E360" s="49" t="str">
        <f t="shared" si="26"/>
        <v/>
      </c>
      <c r="F360" s="49" t="str">
        <f t="shared" si="26"/>
        <v/>
      </c>
      <c r="G360" s="49" t="str">
        <f t="shared" si="26"/>
        <v/>
      </c>
      <c r="AF360" s="13"/>
      <c r="AG360" s="14"/>
    </row>
    <row r="361" spans="1:33" hidden="1" x14ac:dyDescent="0.25">
      <c r="A361" s="3">
        <v>152</v>
      </c>
      <c r="B361" s="61"/>
      <c r="C361" s="31" t="str">
        <f t="shared" si="24"/>
        <v/>
      </c>
      <c r="D361" s="32" t="str">
        <f t="shared" si="27"/>
        <v/>
      </c>
      <c r="E361" s="49" t="str">
        <f t="shared" si="26"/>
        <v/>
      </c>
      <c r="F361" s="49" t="str">
        <f t="shared" si="26"/>
        <v/>
      </c>
      <c r="G361" s="49" t="str">
        <f t="shared" si="26"/>
        <v/>
      </c>
      <c r="AF361" s="13"/>
      <c r="AG361" s="14"/>
    </row>
    <row r="362" spans="1:33" hidden="1" x14ac:dyDescent="0.25">
      <c r="A362" s="3">
        <v>153</v>
      </c>
      <c r="B362" s="61"/>
      <c r="C362" s="31" t="str">
        <f t="shared" si="24"/>
        <v/>
      </c>
      <c r="D362" s="32" t="str">
        <f t="shared" si="27"/>
        <v/>
      </c>
      <c r="E362" s="49" t="str">
        <f t="shared" si="26"/>
        <v/>
      </c>
      <c r="F362" s="49" t="str">
        <f t="shared" si="26"/>
        <v/>
      </c>
      <c r="G362" s="49" t="str">
        <f t="shared" si="26"/>
        <v/>
      </c>
      <c r="AF362" s="13"/>
      <c r="AG362" s="14"/>
    </row>
    <row r="363" spans="1:33" hidden="1" x14ac:dyDescent="0.25">
      <c r="A363" s="3">
        <v>154</v>
      </c>
      <c r="B363" s="61"/>
      <c r="C363" s="31" t="str">
        <f t="shared" si="24"/>
        <v/>
      </c>
      <c r="D363" s="32" t="str">
        <f t="shared" si="27"/>
        <v/>
      </c>
      <c r="E363" s="49" t="str">
        <f t="shared" si="26"/>
        <v/>
      </c>
      <c r="F363" s="49" t="str">
        <f t="shared" si="26"/>
        <v/>
      </c>
      <c r="G363" s="49" t="str">
        <f t="shared" si="26"/>
        <v/>
      </c>
      <c r="AF363" s="13"/>
      <c r="AG363" s="14"/>
    </row>
    <row r="364" spans="1:33" hidden="1" x14ac:dyDescent="0.25">
      <c r="A364" s="3">
        <v>155</v>
      </c>
      <c r="B364" s="61"/>
      <c r="C364" s="31" t="str">
        <f t="shared" si="24"/>
        <v/>
      </c>
      <c r="D364" s="32" t="str">
        <f t="shared" si="27"/>
        <v/>
      </c>
      <c r="E364" s="49" t="str">
        <f t="shared" si="26"/>
        <v/>
      </c>
      <c r="F364" s="49" t="str">
        <f t="shared" si="26"/>
        <v/>
      </c>
      <c r="G364" s="49" t="str">
        <f t="shared" si="26"/>
        <v/>
      </c>
      <c r="AF364" s="13"/>
      <c r="AG364" s="14"/>
    </row>
    <row r="365" spans="1:33" hidden="1" x14ac:dyDescent="0.25">
      <c r="A365" s="3">
        <v>156</v>
      </c>
      <c r="B365" s="61"/>
      <c r="C365" s="31" t="str">
        <f t="shared" si="24"/>
        <v/>
      </c>
      <c r="D365" s="32" t="str">
        <f t="shared" si="27"/>
        <v/>
      </c>
      <c r="E365" s="49" t="str">
        <f t="shared" si="26"/>
        <v/>
      </c>
      <c r="F365" s="49" t="str">
        <f t="shared" si="26"/>
        <v/>
      </c>
      <c r="G365" s="49" t="str">
        <f t="shared" si="26"/>
        <v/>
      </c>
      <c r="AF365" s="13"/>
      <c r="AG365" s="14"/>
    </row>
    <row r="366" spans="1:33" hidden="1" x14ac:dyDescent="0.25">
      <c r="A366" s="3">
        <v>157</v>
      </c>
      <c r="B366" s="61"/>
      <c r="C366" s="31" t="str">
        <f t="shared" ref="C366:C382" si="28">IF(E$210="","",HLOOKUP(C$210,$B$3:$AG$204,$A366,0))</f>
        <v/>
      </c>
      <c r="D366" s="32" t="str">
        <f t="shared" si="27"/>
        <v/>
      </c>
      <c r="E366" s="49" t="str">
        <f t="shared" si="26"/>
        <v/>
      </c>
      <c r="F366" s="49" t="str">
        <f t="shared" si="26"/>
        <v/>
      </c>
      <c r="G366" s="49" t="str">
        <f t="shared" si="26"/>
        <v/>
      </c>
      <c r="AF366" s="13"/>
      <c r="AG366" s="14"/>
    </row>
    <row r="367" spans="1:33" hidden="1" x14ac:dyDescent="0.25">
      <c r="A367" s="3">
        <v>158</v>
      </c>
      <c r="B367" s="61"/>
      <c r="C367" s="31" t="str">
        <f t="shared" si="28"/>
        <v/>
      </c>
      <c r="D367" s="32" t="str">
        <f t="shared" si="27"/>
        <v/>
      </c>
      <c r="E367" s="49" t="str">
        <f t="shared" si="26"/>
        <v/>
      </c>
      <c r="F367" s="49" t="str">
        <f t="shared" si="26"/>
        <v/>
      </c>
      <c r="G367" s="49" t="str">
        <f t="shared" si="26"/>
        <v/>
      </c>
      <c r="AF367" s="13"/>
      <c r="AG367" s="14"/>
    </row>
    <row r="368" spans="1:33" hidden="1" x14ac:dyDescent="0.25">
      <c r="A368" s="3">
        <v>159</v>
      </c>
      <c r="B368" s="61"/>
      <c r="C368" s="31" t="str">
        <f t="shared" si="28"/>
        <v/>
      </c>
      <c r="D368" s="32" t="str">
        <f t="shared" si="27"/>
        <v/>
      </c>
      <c r="E368" s="49" t="str">
        <f t="shared" si="26"/>
        <v/>
      </c>
      <c r="F368" s="49" t="str">
        <f t="shared" si="26"/>
        <v/>
      </c>
      <c r="G368" s="49" t="str">
        <f t="shared" si="26"/>
        <v/>
      </c>
      <c r="AF368" s="13"/>
      <c r="AG368" s="14"/>
    </row>
    <row r="369" spans="1:33" hidden="1" x14ac:dyDescent="0.25">
      <c r="A369" s="3">
        <v>160</v>
      </c>
      <c r="B369" s="61"/>
      <c r="C369" s="31" t="str">
        <f t="shared" si="28"/>
        <v/>
      </c>
      <c r="D369" s="32" t="str">
        <f t="shared" si="27"/>
        <v/>
      </c>
      <c r="E369" s="49" t="str">
        <f t="shared" si="26"/>
        <v/>
      </c>
      <c r="F369" s="49" t="str">
        <f t="shared" si="26"/>
        <v/>
      </c>
      <c r="G369" s="49" t="str">
        <f t="shared" si="26"/>
        <v/>
      </c>
      <c r="AF369" s="13"/>
      <c r="AG369" s="14"/>
    </row>
    <row r="370" spans="1:33" hidden="1" x14ac:dyDescent="0.25">
      <c r="A370" s="3">
        <v>161</v>
      </c>
      <c r="B370" s="61"/>
      <c r="C370" s="31" t="str">
        <f t="shared" si="28"/>
        <v/>
      </c>
      <c r="D370" s="32" t="str">
        <f t="shared" si="27"/>
        <v/>
      </c>
      <c r="E370" s="49" t="str">
        <f t="shared" si="26"/>
        <v/>
      </c>
      <c r="F370" s="49" t="str">
        <f t="shared" si="26"/>
        <v/>
      </c>
      <c r="G370" s="49" t="str">
        <f t="shared" si="26"/>
        <v/>
      </c>
      <c r="AF370" s="13"/>
      <c r="AG370" s="14"/>
    </row>
    <row r="371" spans="1:33" hidden="1" x14ac:dyDescent="0.25">
      <c r="A371" s="3">
        <v>162</v>
      </c>
      <c r="B371" s="61"/>
      <c r="C371" s="31" t="str">
        <f t="shared" si="28"/>
        <v/>
      </c>
      <c r="D371" s="32" t="str">
        <f t="shared" si="27"/>
        <v/>
      </c>
      <c r="E371" s="49" t="str">
        <f t="shared" si="26"/>
        <v/>
      </c>
      <c r="F371" s="49" t="str">
        <f t="shared" si="26"/>
        <v/>
      </c>
      <c r="G371" s="49" t="str">
        <f t="shared" si="26"/>
        <v/>
      </c>
      <c r="AF371" s="13"/>
      <c r="AG371" s="14"/>
    </row>
    <row r="372" spans="1:33" hidden="1" x14ac:dyDescent="0.25">
      <c r="A372" s="3">
        <v>163</v>
      </c>
      <c r="B372" s="61"/>
      <c r="C372" s="31" t="str">
        <f t="shared" si="28"/>
        <v/>
      </c>
      <c r="D372" s="32" t="str">
        <f t="shared" si="27"/>
        <v/>
      </c>
      <c r="E372" s="49" t="str">
        <f t="shared" si="26"/>
        <v/>
      </c>
      <c r="F372" s="49" t="str">
        <f t="shared" si="26"/>
        <v/>
      </c>
      <c r="G372" s="49" t="str">
        <f t="shared" si="26"/>
        <v/>
      </c>
      <c r="AF372" s="13"/>
      <c r="AG372" s="14"/>
    </row>
    <row r="373" spans="1:33" hidden="1" x14ac:dyDescent="0.25">
      <c r="A373" s="3">
        <v>164</v>
      </c>
      <c r="B373" s="61"/>
      <c r="C373" s="31" t="str">
        <f t="shared" si="28"/>
        <v/>
      </c>
      <c r="D373" s="32" t="str">
        <f t="shared" si="27"/>
        <v/>
      </c>
      <c r="E373" s="49" t="str">
        <f t="shared" si="26"/>
        <v/>
      </c>
      <c r="F373" s="49" t="str">
        <f t="shared" si="26"/>
        <v/>
      </c>
      <c r="G373" s="49" t="str">
        <f t="shared" si="26"/>
        <v/>
      </c>
      <c r="AF373" s="13"/>
      <c r="AG373" s="14"/>
    </row>
    <row r="374" spans="1:33" hidden="1" x14ac:dyDescent="0.25">
      <c r="A374" s="3">
        <v>165</v>
      </c>
      <c r="B374" s="61"/>
      <c r="C374" s="31" t="str">
        <f t="shared" si="28"/>
        <v/>
      </c>
      <c r="D374" s="32" t="str">
        <f t="shared" si="27"/>
        <v/>
      </c>
      <c r="E374" s="49" t="str">
        <f t="shared" si="26"/>
        <v/>
      </c>
      <c r="F374" s="49" t="str">
        <f t="shared" si="26"/>
        <v/>
      </c>
      <c r="G374" s="49" t="str">
        <f t="shared" si="26"/>
        <v/>
      </c>
      <c r="AF374" s="13"/>
      <c r="AG374" s="14"/>
    </row>
    <row r="375" spans="1:33" hidden="1" x14ac:dyDescent="0.25">
      <c r="A375" s="3">
        <v>166</v>
      </c>
      <c r="B375" s="61"/>
      <c r="C375" s="31" t="str">
        <f t="shared" si="28"/>
        <v/>
      </c>
      <c r="D375" s="32" t="str">
        <f t="shared" si="27"/>
        <v/>
      </c>
      <c r="E375" s="49" t="str">
        <f t="shared" si="26"/>
        <v/>
      </c>
      <c r="F375" s="49" t="str">
        <f t="shared" si="26"/>
        <v/>
      </c>
      <c r="G375" s="49" t="str">
        <f t="shared" si="26"/>
        <v/>
      </c>
      <c r="AF375" s="13"/>
      <c r="AG375" s="14"/>
    </row>
    <row r="376" spans="1:33" hidden="1" x14ac:dyDescent="0.25">
      <c r="A376" s="3">
        <v>167</v>
      </c>
      <c r="B376" s="61"/>
      <c r="C376" s="31" t="str">
        <f t="shared" si="28"/>
        <v/>
      </c>
      <c r="D376" s="32" t="str">
        <f t="shared" si="27"/>
        <v/>
      </c>
      <c r="E376" s="49" t="str">
        <f t="shared" si="26"/>
        <v/>
      </c>
      <c r="F376" s="49" t="str">
        <f t="shared" si="26"/>
        <v/>
      </c>
      <c r="G376" s="49" t="str">
        <f t="shared" si="26"/>
        <v/>
      </c>
      <c r="AF376" s="13"/>
      <c r="AG376" s="14"/>
    </row>
    <row r="377" spans="1:33" hidden="1" x14ac:dyDescent="0.25">
      <c r="A377" s="3">
        <v>168</v>
      </c>
      <c r="B377" s="61"/>
      <c r="C377" s="31" t="str">
        <f t="shared" si="28"/>
        <v/>
      </c>
      <c r="D377" s="32" t="str">
        <f t="shared" si="27"/>
        <v/>
      </c>
      <c r="E377" s="49" t="str">
        <f t="shared" si="26"/>
        <v/>
      </c>
      <c r="F377" s="49" t="str">
        <f t="shared" si="26"/>
        <v/>
      </c>
      <c r="G377" s="49" t="str">
        <f t="shared" si="26"/>
        <v/>
      </c>
      <c r="AF377" s="13"/>
      <c r="AG377" s="14"/>
    </row>
    <row r="378" spans="1:33" hidden="1" x14ac:dyDescent="0.25">
      <c r="A378" s="3">
        <v>169</v>
      </c>
      <c r="B378" s="61"/>
      <c r="C378" s="31" t="str">
        <f t="shared" si="28"/>
        <v/>
      </c>
      <c r="D378" s="32" t="str">
        <f t="shared" si="27"/>
        <v/>
      </c>
      <c r="E378" s="49" t="str">
        <f t="shared" si="26"/>
        <v/>
      </c>
      <c r="F378" s="49" t="str">
        <f t="shared" si="26"/>
        <v/>
      </c>
      <c r="G378" s="49" t="str">
        <f t="shared" si="26"/>
        <v/>
      </c>
      <c r="AF378" s="13"/>
      <c r="AG378" s="14"/>
    </row>
    <row r="379" spans="1:33" hidden="1" x14ac:dyDescent="0.25">
      <c r="A379" s="3">
        <v>170</v>
      </c>
      <c r="B379" s="61"/>
      <c r="C379" s="31" t="str">
        <f t="shared" si="28"/>
        <v/>
      </c>
      <c r="D379" s="32" t="str">
        <f t="shared" si="27"/>
        <v/>
      </c>
      <c r="E379" s="49" t="str">
        <f t="shared" ref="E379:G394" si="29">IF(E$210="","",HLOOKUP(E$210,$B$3:$AG$204,$A379,0))</f>
        <v/>
      </c>
      <c r="F379" s="49" t="str">
        <f t="shared" si="29"/>
        <v/>
      </c>
      <c r="G379" s="49" t="str">
        <f t="shared" si="29"/>
        <v/>
      </c>
      <c r="AF379" s="13"/>
      <c r="AG379" s="14"/>
    </row>
    <row r="380" spans="1:33" hidden="1" x14ac:dyDescent="0.25">
      <c r="A380" s="3">
        <v>171</v>
      </c>
      <c r="B380" s="61"/>
      <c r="C380" s="31" t="str">
        <f t="shared" si="28"/>
        <v/>
      </c>
      <c r="D380" s="32" t="str">
        <f t="shared" si="27"/>
        <v/>
      </c>
      <c r="E380" s="49" t="str">
        <f t="shared" si="29"/>
        <v/>
      </c>
      <c r="F380" s="49" t="str">
        <f t="shared" si="29"/>
        <v/>
      </c>
      <c r="G380" s="49" t="str">
        <f t="shared" si="29"/>
        <v/>
      </c>
      <c r="AF380" s="13"/>
      <c r="AG380" s="14"/>
    </row>
    <row r="381" spans="1:33" hidden="1" x14ac:dyDescent="0.25">
      <c r="A381" s="3">
        <v>172</v>
      </c>
      <c r="B381" s="61"/>
      <c r="C381" s="31" t="str">
        <f t="shared" si="28"/>
        <v/>
      </c>
      <c r="D381" s="32" t="str">
        <f t="shared" si="27"/>
        <v/>
      </c>
      <c r="E381" s="49" t="str">
        <f t="shared" si="29"/>
        <v/>
      </c>
      <c r="F381" s="49" t="str">
        <f t="shared" si="29"/>
        <v/>
      </c>
      <c r="G381" s="49" t="str">
        <f t="shared" si="29"/>
        <v/>
      </c>
      <c r="AF381" s="13"/>
      <c r="AG381" s="14"/>
    </row>
    <row r="382" spans="1:33" hidden="1" x14ac:dyDescent="0.25">
      <c r="A382" s="3">
        <v>173</v>
      </c>
      <c r="B382" s="61"/>
      <c r="C382" s="31" t="str">
        <f t="shared" si="28"/>
        <v/>
      </c>
      <c r="D382" s="32" t="str">
        <f t="shared" si="27"/>
        <v/>
      </c>
      <c r="E382" s="49" t="str">
        <f t="shared" si="29"/>
        <v/>
      </c>
      <c r="F382" s="49" t="str">
        <f t="shared" si="29"/>
        <v/>
      </c>
      <c r="G382" s="49" t="str">
        <f t="shared" si="29"/>
        <v/>
      </c>
      <c r="AF382" s="13"/>
      <c r="AG382" s="14"/>
    </row>
    <row r="383" spans="1:33" hidden="1" x14ac:dyDescent="0.25">
      <c r="A383" s="3">
        <v>174</v>
      </c>
      <c r="B383" s="61"/>
      <c r="C383" s="31" t="str">
        <f t="shared" ref="C383:C405" si="30">IF(E$210="","",HLOOKUP(C$210,$B$3:$AG$204,$A383,0))</f>
        <v/>
      </c>
      <c r="D383" s="32" t="str">
        <f t="shared" si="27"/>
        <v/>
      </c>
      <c r="E383" s="49" t="str">
        <f t="shared" si="29"/>
        <v/>
      </c>
      <c r="F383" s="49" t="str">
        <f t="shared" si="29"/>
        <v/>
      </c>
      <c r="G383" s="49" t="str">
        <f t="shared" si="29"/>
        <v/>
      </c>
      <c r="AF383" s="13"/>
      <c r="AG383" s="14"/>
    </row>
    <row r="384" spans="1:33" hidden="1" x14ac:dyDescent="0.25">
      <c r="A384" s="3">
        <v>175</v>
      </c>
      <c r="B384" s="61"/>
      <c r="C384" s="31" t="str">
        <f t="shared" si="30"/>
        <v/>
      </c>
      <c r="D384" s="32" t="str">
        <f t="shared" si="27"/>
        <v/>
      </c>
      <c r="E384" s="49" t="str">
        <f t="shared" si="29"/>
        <v/>
      </c>
      <c r="F384" s="49" t="str">
        <f t="shared" si="29"/>
        <v/>
      </c>
      <c r="G384" s="49" t="str">
        <f t="shared" si="29"/>
        <v/>
      </c>
      <c r="AF384" s="13"/>
      <c r="AG384" s="14"/>
    </row>
    <row r="385" spans="1:33" hidden="1" x14ac:dyDescent="0.25">
      <c r="A385" s="3">
        <v>176</v>
      </c>
      <c r="B385" s="61"/>
      <c r="C385" s="31" t="str">
        <f t="shared" si="30"/>
        <v/>
      </c>
      <c r="D385" s="32" t="str">
        <f t="shared" si="27"/>
        <v/>
      </c>
      <c r="E385" s="49" t="str">
        <f t="shared" si="29"/>
        <v/>
      </c>
      <c r="F385" s="49" t="str">
        <f t="shared" si="29"/>
        <v/>
      </c>
      <c r="G385" s="49" t="str">
        <f t="shared" si="29"/>
        <v/>
      </c>
      <c r="AF385" s="13"/>
      <c r="AG385" s="14"/>
    </row>
    <row r="386" spans="1:33" hidden="1" x14ac:dyDescent="0.25">
      <c r="A386" s="3">
        <v>177</v>
      </c>
      <c r="B386" s="61"/>
      <c r="C386" s="31" t="str">
        <f t="shared" si="30"/>
        <v/>
      </c>
      <c r="D386" s="32" t="str">
        <f t="shared" si="27"/>
        <v/>
      </c>
      <c r="E386" s="49" t="str">
        <f t="shared" si="29"/>
        <v/>
      </c>
      <c r="F386" s="49" t="str">
        <f t="shared" si="29"/>
        <v/>
      </c>
      <c r="G386" s="49" t="str">
        <f t="shared" si="29"/>
        <v/>
      </c>
      <c r="AF386" s="13"/>
      <c r="AG386" s="14"/>
    </row>
    <row r="387" spans="1:33" hidden="1" x14ac:dyDescent="0.25">
      <c r="A387" s="3">
        <v>178</v>
      </c>
      <c r="B387" s="61"/>
      <c r="C387" s="31" t="str">
        <f t="shared" si="30"/>
        <v/>
      </c>
      <c r="D387" s="32" t="str">
        <f t="shared" si="27"/>
        <v/>
      </c>
      <c r="E387" s="49" t="str">
        <f t="shared" si="29"/>
        <v/>
      </c>
      <c r="F387" s="49" t="str">
        <f t="shared" si="29"/>
        <v/>
      </c>
      <c r="G387" s="49" t="str">
        <f t="shared" si="29"/>
        <v/>
      </c>
      <c r="AF387" s="13"/>
      <c r="AG387" s="14"/>
    </row>
    <row r="388" spans="1:33" hidden="1" x14ac:dyDescent="0.25">
      <c r="A388" s="3">
        <v>179</v>
      </c>
      <c r="B388" s="61"/>
      <c r="C388" s="31" t="str">
        <f t="shared" si="30"/>
        <v/>
      </c>
      <c r="D388" s="32" t="str">
        <f t="shared" si="27"/>
        <v/>
      </c>
      <c r="E388" s="49" t="str">
        <f t="shared" si="29"/>
        <v/>
      </c>
      <c r="F388" s="49" t="str">
        <f t="shared" si="29"/>
        <v/>
      </c>
      <c r="G388" s="49" t="str">
        <f t="shared" si="29"/>
        <v/>
      </c>
      <c r="AF388" s="13"/>
      <c r="AG388" s="14"/>
    </row>
    <row r="389" spans="1:33" hidden="1" x14ac:dyDescent="0.25">
      <c r="A389" s="3">
        <v>180</v>
      </c>
      <c r="B389" s="61"/>
      <c r="C389" s="31" t="str">
        <f t="shared" si="30"/>
        <v/>
      </c>
      <c r="D389" s="32" t="str">
        <f t="shared" si="27"/>
        <v/>
      </c>
      <c r="E389" s="49" t="str">
        <f t="shared" si="29"/>
        <v/>
      </c>
      <c r="F389" s="49" t="str">
        <f t="shared" si="29"/>
        <v/>
      </c>
      <c r="G389" s="49" t="str">
        <f t="shared" si="29"/>
        <v/>
      </c>
      <c r="AF389" s="13"/>
      <c r="AG389" s="14"/>
    </row>
    <row r="390" spans="1:33" hidden="1" x14ac:dyDescent="0.25">
      <c r="A390" s="3">
        <v>181</v>
      </c>
      <c r="B390" s="61"/>
      <c r="C390" s="31" t="str">
        <f t="shared" si="30"/>
        <v/>
      </c>
      <c r="D390" s="32" t="str">
        <f t="shared" si="27"/>
        <v/>
      </c>
      <c r="E390" s="49" t="str">
        <f t="shared" si="29"/>
        <v/>
      </c>
      <c r="F390" s="49" t="str">
        <f t="shared" si="29"/>
        <v/>
      </c>
      <c r="G390" s="49" t="str">
        <f t="shared" si="29"/>
        <v/>
      </c>
      <c r="AF390" s="13"/>
      <c r="AG390" s="14"/>
    </row>
    <row r="391" spans="1:33" hidden="1" x14ac:dyDescent="0.25">
      <c r="A391" s="3">
        <v>182</v>
      </c>
      <c r="B391" s="61"/>
      <c r="C391" s="31" t="str">
        <f t="shared" si="30"/>
        <v/>
      </c>
      <c r="D391" s="32" t="str">
        <f t="shared" si="27"/>
        <v/>
      </c>
      <c r="E391" s="49" t="str">
        <f t="shared" si="29"/>
        <v/>
      </c>
      <c r="F391" s="49" t="str">
        <f t="shared" si="29"/>
        <v/>
      </c>
      <c r="G391" s="49" t="str">
        <f t="shared" si="29"/>
        <v/>
      </c>
      <c r="AF391" s="13"/>
      <c r="AG391" s="14"/>
    </row>
    <row r="392" spans="1:33" hidden="1" x14ac:dyDescent="0.25">
      <c r="A392" s="3">
        <v>183</v>
      </c>
      <c r="B392" s="61"/>
      <c r="C392" s="31" t="str">
        <f t="shared" si="30"/>
        <v/>
      </c>
      <c r="D392" s="32" t="str">
        <f t="shared" si="27"/>
        <v/>
      </c>
      <c r="E392" s="49" t="str">
        <f t="shared" si="29"/>
        <v/>
      </c>
      <c r="F392" s="49" t="str">
        <f t="shared" si="29"/>
        <v/>
      </c>
      <c r="G392" s="49" t="str">
        <f t="shared" si="29"/>
        <v/>
      </c>
      <c r="AF392" s="13"/>
      <c r="AG392" s="14"/>
    </row>
    <row r="393" spans="1:33" hidden="1" x14ac:dyDescent="0.25">
      <c r="A393" s="3">
        <v>184</v>
      </c>
      <c r="B393" s="61"/>
      <c r="C393" s="31" t="str">
        <f t="shared" si="30"/>
        <v/>
      </c>
      <c r="D393" s="32" t="str">
        <f t="shared" si="27"/>
        <v/>
      </c>
      <c r="E393" s="49" t="str">
        <f t="shared" si="29"/>
        <v/>
      </c>
      <c r="F393" s="49" t="str">
        <f t="shared" si="29"/>
        <v/>
      </c>
      <c r="G393" s="49" t="str">
        <f t="shared" si="29"/>
        <v/>
      </c>
      <c r="AF393" s="13"/>
      <c r="AG393" s="14"/>
    </row>
    <row r="394" spans="1:33" hidden="1" x14ac:dyDescent="0.25">
      <c r="A394" s="3">
        <v>185</v>
      </c>
      <c r="B394" s="61"/>
      <c r="C394" s="31" t="str">
        <f t="shared" si="30"/>
        <v/>
      </c>
      <c r="D394" s="32" t="str">
        <f t="shared" si="27"/>
        <v/>
      </c>
      <c r="E394" s="49" t="str">
        <f t="shared" si="29"/>
        <v/>
      </c>
      <c r="F394" s="49" t="str">
        <f t="shared" si="29"/>
        <v/>
      </c>
      <c r="G394" s="49" t="str">
        <f t="shared" si="29"/>
        <v/>
      </c>
      <c r="AF394" s="13"/>
      <c r="AG394" s="14"/>
    </row>
    <row r="395" spans="1:33" hidden="1" x14ac:dyDescent="0.25">
      <c r="A395" s="3">
        <v>186</v>
      </c>
      <c r="B395" s="61"/>
      <c r="C395" s="31" t="str">
        <f t="shared" si="30"/>
        <v/>
      </c>
      <c r="D395" s="32" t="str">
        <f t="shared" si="27"/>
        <v/>
      </c>
      <c r="E395" s="49" t="str">
        <f t="shared" ref="E395:G411" si="31">IF(E$210="","",HLOOKUP(E$210,$B$3:$AG$204,$A395,0))</f>
        <v/>
      </c>
      <c r="F395" s="49" t="str">
        <f t="shared" si="31"/>
        <v/>
      </c>
      <c r="G395" s="49" t="str">
        <f t="shared" si="31"/>
        <v/>
      </c>
      <c r="AF395" s="13"/>
      <c r="AG395" s="14"/>
    </row>
    <row r="396" spans="1:33" hidden="1" x14ac:dyDescent="0.25">
      <c r="A396" s="3">
        <v>187</v>
      </c>
      <c r="B396" s="61"/>
      <c r="C396" s="31" t="str">
        <f t="shared" si="30"/>
        <v/>
      </c>
      <c r="D396" s="32" t="str">
        <f t="shared" si="27"/>
        <v/>
      </c>
      <c r="E396" s="49" t="str">
        <f t="shared" si="31"/>
        <v/>
      </c>
      <c r="F396" s="49" t="str">
        <f t="shared" si="31"/>
        <v/>
      </c>
      <c r="G396" s="49" t="str">
        <f t="shared" si="31"/>
        <v/>
      </c>
      <c r="AF396" s="13"/>
      <c r="AG396" s="14"/>
    </row>
    <row r="397" spans="1:33" hidden="1" x14ac:dyDescent="0.25">
      <c r="A397" s="3">
        <v>188</v>
      </c>
      <c r="B397" s="61"/>
      <c r="C397" s="31" t="str">
        <f t="shared" si="30"/>
        <v/>
      </c>
      <c r="D397" s="32" t="str">
        <f t="shared" si="27"/>
        <v/>
      </c>
      <c r="E397" s="49" t="str">
        <f t="shared" si="31"/>
        <v/>
      </c>
      <c r="F397" s="49" t="str">
        <f t="shared" si="31"/>
        <v/>
      </c>
      <c r="G397" s="49" t="str">
        <f t="shared" si="31"/>
        <v/>
      </c>
      <c r="AF397" s="13"/>
      <c r="AG397" s="14"/>
    </row>
    <row r="398" spans="1:33" hidden="1" x14ac:dyDescent="0.25">
      <c r="A398" s="3">
        <v>189</v>
      </c>
      <c r="B398" s="61"/>
      <c r="C398" s="31" t="str">
        <f t="shared" si="30"/>
        <v/>
      </c>
      <c r="D398" s="32" t="str">
        <f t="shared" si="27"/>
        <v/>
      </c>
      <c r="E398" s="49" t="str">
        <f t="shared" si="31"/>
        <v/>
      </c>
      <c r="F398" s="49" t="str">
        <f t="shared" si="31"/>
        <v/>
      </c>
      <c r="G398" s="49" t="str">
        <f t="shared" si="31"/>
        <v/>
      </c>
      <c r="AF398" s="13"/>
      <c r="AG398" s="14"/>
    </row>
    <row r="399" spans="1:33" hidden="1" x14ac:dyDescent="0.25">
      <c r="A399" s="3">
        <v>190</v>
      </c>
      <c r="B399" s="61"/>
      <c r="C399" s="31" t="str">
        <f t="shared" si="30"/>
        <v/>
      </c>
      <c r="D399" s="32" t="str">
        <f t="shared" si="27"/>
        <v/>
      </c>
      <c r="E399" s="49" t="str">
        <f t="shared" si="31"/>
        <v/>
      </c>
      <c r="F399" s="49" t="str">
        <f t="shared" si="31"/>
        <v/>
      </c>
      <c r="G399" s="49" t="str">
        <f t="shared" si="31"/>
        <v/>
      </c>
      <c r="AF399" s="13"/>
      <c r="AG399" s="14"/>
    </row>
    <row r="400" spans="1:33" hidden="1" x14ac:dyDescent="0.25">
      <c r="A400" s="3">
        <v>191</v>
      </c>
      <c r="B400" s="61"/>
      <c r="C400" s="31" t="str">
        <f t="shared" si="30"/>
        <v/>
      </c>
      <c r="D400" s="32" t="str">
        <f t="shared" si="27"/>
        <v/>
      </c>
      <c r="E400" s="49" t="str">
        <f t="shared" si="31"/>
        <v/>
      </c>
      <c r="F400" s="49" t="str">
        <f t="shared" si="31"/>
        <v/>
      </c>
      <c r="G400" s="49" t="str">
        <f t="shared" si="31"/>
        <v/>
      </c>
      <c r="AF400" s="13"/>
      <c r="AG400" s="14"/>
    </row>
    <row r="401" spans="1:33" hidden="1" x14ac:dyDescent="0.25">
      <c r="A401" s="3">
        <v>192</v>
      </c>
      <c r="B401" s="61"/>
      <c r="C401" s="31" t="str">
        <f t="shared" si="30"/>
        <v/>
      </c>
      <c r="D401" s="32" t="str">
        <f t="shared" si="27"/>
        <v/>
      </c>
      <c r="E401" s="49" t="str">
        <f t="shared" si="31"/>
        <v/>
      </c>
      <c r="F401" s="49" t="str">
        <f t="shared" si="31"/>
        <v/>
      </c>
      <c r="G401" s="49" t="str">
        <f t="shared" si="31"/>
        <v/>
      </c>
      <c r="AF401" s="13"/>
      <c r="AG401" s="14"/>
    </row>
    <row r="402" spans="1:33" hidden="1" x14ac:dyDescent="0.25">
      <c r="A402" s="3">
        <v>193</v>
      </c>
      <c r="B402" s="61"/>
      <c r="C402" s="31" t="str">
        <f t="shared" si="30"/>
        <v/>
      </c>
      <c r="D402" s="32" t="str">
        <f t="shared" si="27"/>
        <v/>
      </c>
      <c r="E402" s="49" t="str">
        <f t="shared" si="31"/>
        <v/>
      </c>
      <c r="F402" s="49" t="str">
        <f t="shared" si="31"/>
        <v/>
      </c>
      <c r="G402" s="49" t="str">
        <f t="shared" si="31"/>
        <v/>
      </c>
      <c r="AF402" s="13"/>
      <c r="AG402" s="14"/>
    </row>
    <row r="403" spans="1:33" hidden="1" x14ac:dyDescent="0.25">
      <c r="A403" s="3">
        <v>194</v>
      </c>
      <c r="B403" s="61"/>
      <c r="C403" s="31" t="str">
        <f t="shared" si="30"/>
        <v/>
      </c>
      <c r="D403" s="32" t="str">
        <f t="shared" si="27"/>
        <v/>
      </c>
      <c r="E403" s="49" t="str">
        <f t="shared" si="31"/>
        <v/>
      </c>
      <c r="F403" s="49" t="str">
        <f t="shared" si="31"/>
        <v/>
      </c>
      <c r="G403" s="49" t="str">
        <f t="shared" si="31"/>
        <v/>
      </c>
      <c r="AF403" s="13"/>
      <c r="AG403" s="14"/>
    </row>
    <row r="404" spans="1:33" hidden="1" x14ac:dyDescent="0.25">
      <c r="A404" s="3">
        <v>195</v>
      </c>
      <c r="B404" s="61"/>
      <c r="C404" s="31" t="str">
        <f t="shared" si="30"/>
        <v/>
      </c>
      <c r="D404" s="32" t="str">
        <f t="shared" si="27"/>
        <v/>
      </c>
      <c r="E404" s="49" t="str">
        <f t="shared" si="31"/>
        <v/>
      </c>
      <c r="F404" s="49" t="str">
        <f t="shared" si="31"/>
        <v/>
      </c>
      <c r="G404" s="49" t="str">
        <f t="shared" si="31"/>
        <v/>
      </c>
      <c r="AF404" s="13"/>
      <c r="AG404" s="14"/>
    </row>
    <row r="405" spans="1:33" hidden="1" x14ac:dyDescent="0.25">
      <c r="A405" s="3">
        <v>196</v>
      </c>
      <c r="B405" s="61"/>
      <c r="C405" s="31" t="str">
        <f t="shared" si="30"/>
        <v/>
      </c>
      <c r="D405" s="32" t="str">
        <f t="shared" ref="D405:D411" si="32">IF(E$210="","",HLOOKUP(D$210,$B$3:$AG$204,$A405,0))</f>
        <v/>
      </c>
      <c r="E405" s="49" t="str">
        <f t="shared" si="31"/>
        <v/>
      </c>
      <c r="F405" s="49" t="str">
        <f t="shared" si="31"/>
        <v/>
      </c>
      <c r="G405" s="49" t="str">
        <f t="shared" si="31"/>
        <v/>
      </c>
      <c r="AF405" s="13"/>
      <c r="AG405" s="14"/>
    </row>
    <row r="406" spans="1:33" hidden="1" x14ac:dyDescent="0.25">
      <c r="A406" s="3">
        <v>197</v>
      </c>
      <c r="B406" s="61"/>
      <c r="C406" s="31" t="str">
        <f t="shared" ref="C406:C408" si="33">IF(E$210="","",HLOOKUP(C$210,$B$3:$AG$204,$A406,0))</f>
        <v/>
      </c>
      <c r="D406" s="32" t="str">
        <f t="shared" si="32"/>
        <v/>
      </c>
      <c r="E406" s="49" t="str">
        <f t="shared" si="31"/>
        <v/>
      </c>
      <c r="F406" s="49" t="str">
        <f t="shared" si="31"/>
        <v/>
      </c>
      <c r="G406" s="49" t="str">
        <f t="shared" si="31"/>
        <v/>
      </c>
      <c r="AF406" s="13"/>
      <c r="AG406" s="14"/>
    </row>
    <row r="407" spans="1:33" hidden="1" x14ac:dyDescent="0.25">
      <c r="A407" s="3">
        <v>198</v>
      </c>
      <c r="B407" s="61"/>
      <c r="C407" s="31" t="str">
        <f t="shared" si="33"/>
        <v/>
      </c>
      <c r="D407" s="32" t="str">
        <f t="shared" si="32"/>
        <v/>
      </c>
      <c r="E407" s="49" t="str">
        <f t="shared" si="31"/>
        <v/>
      </c>
      <c r="F407" s="49" t="str">
        <f t="shared" si="31"/>
        <v/>
      </c>
      <c r="G407" s="49" t="str">
        <f t="shared" si="31"/>
        <v/>
      </c>
      <c r="AF407" s="13"/>
      <c r="AG407" s="14"/>
    </row>
    <row r="408" spans="1:33" hidden="1" x14ac:dyDescent="0.25">
      <c r="A408" s="3">
        <v>199</v>
      </c>
      <c r="B408" s="61"/>
      <c r="C408" s="31" t="str">
        <f t="shared" si="33"/>
        <v/>
      </c>
      <c r="D408" s="32" t="str">
        <f t="shared" si="32"/>
        <v/>
      </c>
      <c r="E408" s="49" t="str">
        <f t="shared" si="31"/>
        <v/>
      </c>
      <c r="F408" s="49" t="str">
        <f t="shared" si="31"/>
        <v/>
      </c>
      <c r="G408" s="49" t="str">
        <f t="shared" si="31"/>
        <v/>
      </c>
      <c r="AF408" s="13"/>
      <c r="AG408" s="14"/>
    </row>
    <row r="409" spans="1:33" hidden="1" x14ac:dyDescent="0.25">
      <c r="A409" s="3">
        <v>200</v>
      </c>
      <c r="B409" s="61"/>
      <c r="C409" s="31" t="str">
        <f t="shared" ref="C409:C410" si="34">IF(E$210="","",HLOOKUP(C$210,$B$3:$AG$204,$A409,0))</f>
        <v/>
      </c>
      <c r="D409" s="32" t="str">
        <f t="shared" si="32"/>
        <v/>
      </c>
      <c r="E409" s="49" t="str">
        <f t="shared" si="31"/>
        <v/>
      </c>
      <c r="F409" s="49" t="str">
        <f t="shared" si="31"/>
        <v/>
      </c>
      <c r="G409" s="49" t="str">
        <f t="shared" si="31"/>
        <v/>
      </c>
      <c r="AF409" s="13"/>
      <c r="AG409" s="14"/>
    </row>
    <row r="410" spans="1:33" hidden="1" x14ac:dyDescent="0.25">
      <c r="A410" s="3">
        <v>201</v>
      </c>
      <c r="B410" s="61"/>
      <c r="C410" s="31" t="str">
        <f t="shared" si="34"/>
        <v/>
      </c>
      <c r="D410" s="32" t="str">
        <f t="shared" si="32"/>
        <v/>
      </c>
      <c r="E410" s="49" t="str">
        <f t="shared" si="31"/>
        <v/>
      </c>
      <c r="F410" s="49" t="str">
        <f t="shared" si="31"/>
        <v/>
      </c>
      <c r="G410" s="49" t="str">
        <f t="shared" si="31"/>
        <v/>
      </c>
      <c r="AF410" s="13"/>
      <c r="AG410" s="14"/>
    </row>
    <row r="411" spans="1:33" hidden="1" x14ac:dyDescent="0.25">
      <c r="A411" s="3">
        <v>202</v>
      </c>
      <c r="B411" s="61"/>
      <c r="C411" s="31" t="str">
        <f t="shared" ref="C411" si="35">IF(E$210="","",HLOOKUP(C$210,$B$3:$AG$204,$A411,0))</f>
        <v/>
      </c>
      <c r="D411" s="32" t="str">
        <f t="shared" si="32"/>
        <v/>
      </c>
      <c r="E411" s="49" t="str">
        <f t="shared" si="31"/>
        <v/>
      </c>
      <c r="F411" s="49" t="str">
        <f t="shared" si="31"/>
        <v/>
      </c>
      <c r="G411" s="49" t="str">
        <f t="shared" si="31"/>
        <v/>
      </c>
      <c r="AF411" s="13"/>
      <c r="AG411" s="14"/>
    </row>
    <row r="412" spans="1:33" hidden="1" x14ac:dyDescent="0.25">
      <c r="AF412" s="13"/>
      <c r="AG412" s="14"/>
    </row>
    <row r="413" spans="1:33" hidden="1" x14ac:dyDescent="0.25">
      <c r="AF413" s="13"/>
      <c r="AG413" s="14"/>
    </row>
    <row r="414" spans="1:33" hidden="1" x14ac:dyDescent="0.25">
      <c r="AF414" s="13"/>
      <c r="AG414" s="14"/>
    </row>
    <row r="415" spans="1:33" hidden="1" x14ac:dyDescent="0.25">
      <c r="AF415" s="13"/>
      <c r="AG415" s="14"/>
    </row>
    <row r="416" spans="1:33" hidden="1" x14ac:dyDescent="0.25">
      <c r="AF416" s="13"/>
      <c r="AG416" s="14"/>
    </row>
    <row r="417" spans="32:33" s="3" customFormat="1" hidden="1" x14ac:dyDescent="0.25">
      <c r="AF417" s="13"/>
      <c r="AG417" s="14"/>
    </row>
    <row r="418" spans="32:33" s="3" customFormat="1" hidden="1" x14ac:dyDescent="0.25">
      <c r="AF418" s="13"/>
      <c r="AG418" s="14"/>
    </row>
    <row r="419" spans="32:33" s="3" customFormat="1" hidden="1" x14ac:dyDescent="0.25">
      <c r="AF419" s="13"/>
      <c r="AG419" s="14"/>
    </row>
    <row r="420" spans="32:33" s="3" customFormat="1" hidden="1" x14ac:dyDescent="0.25">
      <c r="AF420" s="13"/>
      <c r="AG420" s="14"/>
    </row>
    <row r="421" spans="32:33" s="3" customFormat="1" hidden="1" x14ac:dyDescent="0.25">
      <c r="AF421" s="13"/>
      <c r="AG421" s="14"/>
    </row>
    <row r="422" spans="32:33" s="3" customFormat="1" hidden="1" x14ac:dyDescent="0.25">
      <c r="AF422" s="13"/>
      <c r="AG422" s="14"/>
    </row>
    <row r="423" spans="32:33" s="3" customFormat="1" hidden="1" x14ac:dyDescent="0.25">
      <c r="AF423" s="13"/>
      <c r="AG423" s="14"/>
    </row>
    <row r="424" spans="32:33" s="3" customFormat="1" hidden="1" x14ac:dyDescent="0.25">
      <c r="AF424" s="13"/>
      <c r="AG424" s="14"/>
    </row>
    <row r="425" spans="32:33" s="3" customFormat="1" hidden="1" x14ac:dyDescent="0.25">
      <c r="AF425" s="13"/>
      <c r="AG425" s="14"/>
    </row>
    <row r="426" spans="32:33" s="3" customFormat="1" hidden="1" x14ac:dyDescent="0.25">
      <c r="AF426" s="13"/>
      <c r="AG426" s="14"/>
    </row>
    <row r="427" spans="32:33" s="3" customFormat="1" hidden="1" x14ac:dyDescent="0.25">
      <c r="AF427" s="13"/>
      <c r="AG427" s="14"/>
    </row>
    <row r="428" spans="32:33" s="3" customFormat="1" hidden="1" x14ac:dyDescent="0.25">
      <c r="AF428" s="13"/>
      <c r="AG428" s="14"/>
    </row>
    <row r="429" spans="32:33" s="3" customFormat="1" hidden="1" x14ac:dyDescent="0.25">
      <c r="AF429" s="13"/>
      <c r="AG429" s="14"/>
    </row>
    <row r="430" spans="32:33" s="3" customFormat="1" hidden="1" x14ac:dyDescent="0.25">
      <c r="AF430" s="13"/>
      <c r="AG430" s="14"/>
    </row>
    <row r="431" spans="32:33" s="3" customFormat="1" hidden="1" x14ac:dyDescent="0.25">
      <c r="AF431" s="13"/>
      <c r="AG431" s="14"/>
    </row>
    <row r="432" spans="32:33" s="3" customFormat="1" hidden="1" x14ac:dyDescent="0.25">
      <c r="AF432" s="13"/>
      <c r="AG432" s="14"/>
    </row>
    <row r="433" spans="32:33" s="3" customFormat="1" hidden="1" x14ac:dyDescent="0.25">
      <c r="AF433" s="13"/>
      <c r="AG433" s="14"/>
    </row>
    <row r="434" spans="32:33" s="3" customFormat="1" hidden="1" x14ac:dyDescent="0.25">
      <c r="AF434" s="13"/>
      <c r="AG434" s="14"/>
    </row>
    <row r="435" spans="32:33" s="3" customFormat="1" hidden="1" x14ac:dyDescent="0.25">
      <c r="AF435" s="13"/>
      <c r="AG435" s="14"/>
    </row>
    <row r="436" spans="32:33" s="3" customFormat="1" hidden="1" x14ac:dyDescent="0.25">
      <c r="AF436" s="13"/>
      <c r="AG436" s="14"/>
    </row>
    <row r="437" spans="32:33" s="3" customFormat="1" hidden="1" x14ac:dyDescent="0.25">
      <c r="AF437" s="13"/>
      <c r="AG437" s="14"/>
    </row>
    <row r="438" spans="32:33" s="3" customFormat="1" hidden="1" x14ac:dyDescent="0.25">
      <c r="AF438" s="13"/>
      <c r="AG438" s="14"/>
    </row>
    <row r="439" spans="32:33" s="3" customFormat="1" hidden="1" x14ac:dyDescent="0.25">
      <c r="AF439" s="13"/>
      <c r="AG439" s="14"/>
    </row>
    <row r="440" spans="32:33" s="3" customFormat="1" hidden="1" x14ac:dyDescent="0.25">
      <c r="AF440" s="13"/>
      <c r="AG440" s="14"/>
    </row>
    <row r="441" spans="32:33" s="3" customFormat="1" hidden="1" x14ac:dyDescent="0.25">
      <c r="AF441" s="13"/>
      <c r="AG441" s="14"/>
    </row>
    <row r="442" spans="32:33" s="3" customFormat="1" hidden="1" x14ac:dyDescent="0.25">
      <c r="AF442" s="13"/>
      <c r="AG442" s="14"/>
    </row>
    <row r="443" spans="32:33" s="3" customFormat="1" hidden="1" x14ac:dyDescent="0.25">
      <c r="AF443" s="13"/>
      <c r="AG443" s="14"/>
    </row>
    <row r="444" spans="32:33" s="3" customFormat="1" hidden="1" x14ac:dyDescent="0.25">
      <c r="AF444" s="13"/>
      <c r="AG444" s="14"/>
    </row>
    <row r="445" spans="32:33" s="3" customFormat="1" hidden="1" x14ac:dyDescent="0.25">
      <c r="AF445" s="13"/>
      <c r="AG445" s="14"/>
    </row>
    <row r="446" spans="32:33" s="3" customFormat="1" hidden="1" x14ac:dyDescent="0.25">
      <c r="AF446" s="13"/>
      <c r="AG446" s="14"/>
    </row>
    <row r="447" spans="32:33" s="3" customFormat="1" hidden="1" x14ac:dyDescent="0.25">
      <c r="AF447" s="13"/>
      <c r="AG447" s="14"/>
    </row>
    <row r="448" spans="32:33" s="3" customFormat="1" hidden="1" x14ac:dyDescent="0.25">
      <c r="AF448" s="13"/>
      <c r="AG448" s="14"/>
    </row>
    <row r="449" spans="32:33" s="3" customFormat="1" hidden="1" x14ac:dyDescent="0.25">
      <c r="AF449" s="13"/>
      <c r="AG449" s="14"/>
    </row>
    <row r="450" spans="32:33" s="3" customFormat="1" hidden="1" x14ac:dyDescent="0.25">
      <c r="AF450" s="13"/>
      <c r="AG450" s="14"/>
    </row>
    <row r="451" spans="32:33" s="3" customFormat="1" hidden="1" x14ac:dyDescent="0.25">
      <c r="AF451" s="13"/>
      <c r="AG451" s="14"/>
    </row>
    <row r="452" spans="32:33" s="3" customFormat="1" hidden="1" x14ac:dyDescent="0.25">
      <c r="AF452" s="13"/>
      <c r="AG452" s="14"/>
    </row>
    <row r="453" spans="32:33" s="3" customFormat="1" hidden="1" x14ac:dyDescent="0.25">
      <c r="AF453" s="13"/>
      <c r="AG453" s="14"/>
    </row>
    <row r="454" spans="32:33" s="3" customFormat="1" hidden="1" x14ac:dyDescent="0.25">
      <c r="AF454" s="13"/>
      <c r="AG454" s="14"/>
    </row>
    <row r="455" spans="32:33" s="3" customFormat="1" hidden="1" x14ac:dyDescent="0.25">
      <c r="AF455" s="13"/>
      <c r="AG455" s="14"/>
    </row>
    <row r="456" spans="32:33" s="3" customFormat="1" hidden="1" x14ac:dyDescent="0.25">
      <c r="AF456" s="13"/>
      <c r="AG456" s="14"/>
    </row>
    <row r="457" spans="32:33" s="3" customFormat="1" hidden="1" x14ac:dyDescent="0.25">
      <c r="AF457" s="13"/>
      <c r="AG457" s="14"/>
    </row>
    <row r="458" spans="32:33" s="3" customFormat="1" hidden="1" x14ac:dyDescent="0.25">
      <c r="AF458" s="13"/>
      <c r="AG458" s="14"/>
    </row>
    <row r="459" spans="32:33" s="3" customFormat="1" hidden="1" x14ac:dyDescent="0.25">
      <c r="AF459" s="13"/>
      <c r="AG459" s="14"/>
    </row>
    <row r="460" spans="32:33" s="3" customFormat="1" hidden="1" x14ac:dyDescent="0.25">
      <c r="AF460" s="13"/>
      <c r="AG460" s="14"/>
    </row>
    <row r="461" spans="32:33" s="3" customFormat="1" hidden="1" x14ac:dyDescent="0.25">
      <c r="AF461" s="13"/>
      <c r="AG461" s="14"/>
    </row>
    <row r="462" spans="32:33" s="3" customFormat="1" hidden="1" x14ac:dyDescent="0.25">
      <c r="AF462" s="13"/>
      <c r="AG462" s="14"/>
    </row>
    <row r="463" spans="32:33" s="3" customFormat="1" hidden="1" x14ac:dyDescent="0.25">
      <c r="AF463" s="13"/>
      <c r="AG463" s="14"/>
    </row>
    <row r="464" spans="32:33" s="3" customFormat="1" hidden="1" x14ac:dyDescent="0.25">
      <c r="AF464" s="13"/>
      <c r="AG464" s="14"/>
    </row>
    <row r="465" spans="32:33" s="3" customFormat="1" hidden="1" x14ac:dyDescent="0.25">
      <c r="AF465" s="13"/>
      <c r="AG465" s="14"/>
    </row>
    <row r="466" spans="32:33" s="3" customFormat="1" hidden="1" x14ac:dyDescent="0.25">
      <c r="AF466" s="13"/>
      <c r="AG466" s="14"/>
    </row>
    <row r="467" spans="32:33" s="3" customFormat="1" hidden="1" x14ac:dyDescent="0.25">
      <c r="AF467" s="13"/>
      <c r="AG467" s="14"/>
    </row>
    <row r="468" spans="32:33" s="3" customFormat="1" hidden="1" x14ac:dyDescent="0.25">
      <c r="AF468" s="13"/>
      <c r="AG468" s="14"/>
    </row>
    <row r="469" spans="32:33" s="3" customFormat="1" hidden="1" x14ac:dyDescent="0.25">
      <c r="AF469" s="13"/>
      <c r="AG469" s="14"/>
    </row>
    <row r="470" spans="32:33" s="3" customFormat="1" hidden="1" x14ac:dyDescent="0.25">
      <c r="AF470" s="13"/>
      <c r="AG470" s="14"/>
    </row>
    <row r="471" spans="32:33" s="3" customFormat="1" hidden="1" x14ac:dyDescent="0.25">
      <c r="AF471" s="13"/>
      <c r="AG471" s="14"/>
    </row>
    <row r="472" spans="32:33" s="3" customFormat="1" hidden="1" x14ac:dyDescent="0.25">
      <c r="AF472" s="13"/>
      <c r="AG472" s="14"/>
    </row>
    <row r="473" spans="32:33" s="3" customFormat="1" hidden="1" x14ac:dyDescent="0.25">
      <c r="AF473" s="13"/>
      <c r="AG473" s="14"/>
    </row>
    <row r="474" spans="32:33" s="3" customFormat="1" hidden="1" x14ac:dyDescent="0.25">
      <c r="AF474" s="13"/>
      <c r="AG474" s="14"/>
    </row>
    <row r="475" spans="32:33" s="3" customFormat="1" hidden="1" x14ac:dyDescent="0.25">
      <c r="AF475" s="13"/>
      <c r="AG475" s="14"/>
    </row>
    <row r="476" spans="32:33" s="3" customFormat="1" hidden="1" x14ac:dyDescent="0.25">
      <c r="AF476" s="13"/>
      <c r="AG476" s="14"/>
    </row>
    <row r="477" spans="32:33" s="3" customFormat="1" hidden="1" x14ac:dyDescent="0.25">
      <c r="AF477" s="13"/>
      <c r="AG477" s="14"/>
    </row>
    <row r="478" spans="32:33" s="3" customFormat="1" hidden="1" x14ac:dyDescent="0.25">
      <c r="AF478" s="13"/>
      <c r="AG478" s="14"/>
    </row>
    <row r="479" spans="32:33" s="3" customFormat="1" hidden="1" x14ac:dyDescent="0.25">
      <c r="AF479" s="13"/>
      <c r="AG479" s="14"/>
    </row>
    <row r="480" spans="32:33" s="3" customFormat="1" hidden="1" x14ac:dyDescent="0.25">
      <c r="AF480" s="13"/>
      <c r="AG480" s="14"/>
    </row>
    <row r="481" spans="32:33" s="3" customFormat="1" hidden="1" x14ac:dyDescent="0.25">
      <c r="AF481" s="13"/>
      <c r="AG481" s="14"/>
    </row>
    <row r="482" spans="32:33" s="3" customFormat="1" hidden="1" x14ac:dyDescent="0.25">
      <c r="AF482" s="13"/>
      <c r="AG482" s="14"/>
    </row>
    <row r="483" spans="32:33" s="3" customFormat="1" hidden="1" x14ac:dyDescent="0.25">
      <c r="AF483" s="13"/>
      <c r="AG483" s="14"/>
    </row>
    <row r="484" spans="32:33" s="3" customFormat="1" hidden="1" x14ac:dyDescent="0.25">
      <c r="AF484" s="13"/>
      <c r="AG484" s="14"/>
    </row>
    <row r="485" spans="32:33" s="3" customFormat="1" hidden="1" x14ac:dyDescent="0.25">
      <c r="AF485" s="13"/>
      <c r="AG485" s="14"/>
    </row>
    <row r="486" spans="32:33" s="3" customFormat="1" hidden="1" x14ac:dyDescent="0.25">
      <c r="AF486" s="13"/>
      <c r="AG486" s="14"/>
    </row>
    <row r="487" spans="32:33" s="3" customFormat="1" hidden="1" x14ac:dyDescent="0.25">
      <c r="AF487" s="13"/>
      <c r="AG487" s="14"/>
    </row>
    <row r="488" spans="32:33" s="3" customFormat="1" hidden="1" x14ac:dyDescent="0.25">
      <c r="AF488" s="13"/>
      <c r="AG488" s="14"/>
    </row>
    <row r="489" spans="32:33" s="3" customFormat="1" hidden="1" x14ac:dyDescent="0.25">
      <c r="AF489" s="13"/>
      <c r="AG489" s="14"/>
    </row>
    <row r="490" spans="32:33" s="3" customFormat="1" hidden="1" x14ac:dyDescent="0.25">
      <c r="AF490" s="13"/>
      <c r="AG490" s="14"/>
    </row>
    <row r="491" spans="32:33" s="3" customFormat="1" hidden="1" x14ac:dyDescent="0.25">
      <c r="AF491" s="13"/>
      <c r="AG491" s="14"/>
    </row>
    <row r="492" spans="32:33" s="3" customFormat="1" hidden="1" x14ac:dyDescent="0.25">
      <c r="AF492" s="13"/>
      <c r="AG492" s="14"/>
    </row>
    <row r="493" spans="32:33" s="3" customFormat="1" hidden="1" x14ac:dyDescent="0.25">
      <c r="AF493" s="13"/>
      <c r="AG493" s="14"/>
    </row>
    <row r="494" spans="32:33" s="3" customFormat="1" hidden="1" x14ac:dyDescent="0.25">
      <c r="AF494" s="13"/>
      <c r="AG494" s="14"/>
    </row>
    <row r="495" spans="32:33" s="3" customFormat="1" hidden="1" x14ac:dyDescent="0.25">
      <c r="AF495" s="13"/>
      <c r="AG495" s="14"/>
    </row>
    <row r="496" spans="32:33" s="3" customFormat="1" hidden="1" x14ac:dyDescent="0.25">
      <c r="AF496" s="13"/>
      <c r="AG496" s="14"/>
    </row>
    <row r="497" spans="32:33" s="3" customFormat="1" hidden="1" x14ac:dyDescent="0.25">
      <c r="AF497" s="13"/>
      <c r="AG497" s="14"/>
    </row>
    <row r="498" spans="32:33" s="3" customFormat="1" hidden="1" x14ac:dyDescent="0.25">
      <c r="AF498" s="13"/>
      <c r="AG498" s="14"/>
    </row>
    <row r="499" spans="32:33" s="3" customFormat="1" hidden="1" x14ac:dyDescent="0.25">
      <c r="AF499" s="13"/>
      <c r="AG499" s="14"/>
    </row>
    <row r="500" spans="32:33" s="3" customFormat="1" hidden="1" x14ac:dyDescent="0.25">
      <c r="AF500" s="13"/>
      <c r="AG500" s="14"/>
    </row>
    <row r="501" spans="32:33" s="3" customFormat="1" hidden="1" x14ac:dyDescent="0.25">
      <c r="AF501" s="13"/>
      <c r="AG501" s="14"/>
    </row>
    <row r="502" spans="32:33" s="3" customFormat="1" hidden="1" x14ac:dyDescent="0.25">
      <c r="AF502" s="13"/>
      <c r="AG502" s="14"/>
    </row>
    <row r="503" spans="32:33" s="3" customFormat="1" hidden="1" x14ac:dyDescent="0.25">
      <c r="AF503" s="13"/>
      <c r="AG503" s="14"/>
    </row>
    <row r="504" spans="32:33" s="3" customFormat="1" hidden="1" x14ac:dyDescent="0.25">
      <c r="AF504" s="13"/>
      <c r="AG504" s="14"/>
    </row>
    <row r="505" spans="32:33" s="3" customFormat="1" hidden="1" x14ac:dyDescent="0.25">
      <c r="AF505" s="13"/>
      <c r="AG505" s="14"/>
    </row>
    <row r="506" spans="32:33" s="3" customFormat="1" hidden="1" x14ac:dyDescent="0.25">
      <c r="AF506" s="13"/>
      <c r="AG506" s="14"/>
    </row>
    <row r="507" spans="32:33" s="3" customFormat="1" hidden="1" x14ac:dyDescent="0.25">
      <c r="AF507" s="13"/>
      <c r="AG507" s="14"/>
    </row>
    <row r="508" spans="32:33" s="3" customFormat="1" hidden="1" x14ac:dyDescent="0.25">
      <c r="AF508" s="13"/>
      <c r="AG508" s="14"/>
    </row>
    <row r="509" spans="32:33" s="3" customFormat="1" hidden="1" x14ac:dyDescent="0.25">
      <c r="AF509" s="13"/>
      <c r="AG509" s="14"/>
    </row>
    <row r="510" spans="32:33" s="3" customFormat="1" hidden="1" x14ac:dyDescent="0.25">
      <c r="AF510" s="13"/>
      <c r="AG510" s="14"/>
    </row>
    <row r="511" spans="32:33" s="3" customFormat="1" hidden="1" x14ac:dyDescent="0.25">
      <c r="AF511" s="13"/>
      <c r="AG511" s="14"/>
    </row>
    <row r="512" spans="32:33" s="3" customFormat="1" hidden="1" x14ac:dyDescent="0.25">
      <c r="AF512" s="13"/>
      <c r="AG512" s="14"/>
    </row>
    <row r="513" spans="32:33" s="3" customFormat="1" hidden="1" x14ac:dyDescent="0.25">
      <c r="AF513" s="13"/>
      <c r="AG513" s="14"/>
    </row>
    <row r="514" spans="32:33" s="3" customFormat="1" hidden="1" x14ac:dyDescent="0.25">
      <c r="AF514" s="13"/>
      <c r="AG514" s="14"/>
    </row>
    <row r="515" spans="32:33" s="3" customFormat="1" hidden="1" x14ac:dyDescent="0.25">
      <c r="AF515" s="13"/>
      <c r="AG515" s="14"/>
    </row>
    <row r="516" spans="32:33" s="3" customFormat="1" hidden="1" x14ac:dyDescent="0.25">
      <c r="AF516" s="13"/>
      <c r="AG516" s="14"/>
    </row>
    <row r="517" spans="32:33" s="3" customFormat="1" hidden="1" x14ac:dyDescent="0.25">
      <c r="AF517" s="13"/>
      <c r="AG517" s="14"/>
    </row>
    <row r="518" spans="32:33" s="3" customFormat="1" hidden="1" x14ac:dyDescent="0.25">
      <c r="AF518" s="13"/>
      <c r="AG518" s="14"/>
    </row>
    <row r="519" spans="32:33" s="3" customFormat="1" hidden="1" x14ac:dyDescent="0.25">
      <c r="AF519" s="13"/>
      <c r="AG519" s="14"/>
    </row>
    <row r="520" spans="32:33" s="3" customFormat="1" hidden="1" x14ac:dyDescent="0.25">
      <c r="AF520" s="13"/>
      <c r="AG520" s="14"/>
    </row>
    <row r="521" spans="32:33" s="3" customFormat="1" hidden="1" x14ac:dyDescent="0.25">
      <c r="AF521" s="13"/>
      <c r="AG521" s="14"/>
    </row>
    <row r="522" spans="32:33" s="3" customFormat="1" hidden="1" x14ac:dyDescent="0.25">
      <c r="AF522" s="13"/>
      <c r="AG522" s="14"/>
    </row>
    <row r="523" spans="32:33" s="3" customFormat="1" hidden="1" x14ac:dyDescent="0.25">
      <c r="AF523" s="13"/>
      <c r="AG523" s="14"/>
    </row>
    <row r="524" spans="32:33" s="3" customFormat="1" hidden="1" x14ac:dyDescent="0.25">
      <c r="AF524" s="13"/>
      <c r="AG524" s="14"/>
    </row>
    <row r="525" spans="32:33" s="3" customFormat="1" hidden="1" x14ac:dyDescent="0.25">
      <c r="AF525" s="13"/>
      <c r="AG525" s="14"/>
    </row>
    <row r="526" spans="32:33" s="3" customFormat="1" hidden="1" x14ac:dyDescent="0.25">
      <c r="AF526" s="13"/>
      <c r="AG526" s="14"/>
    </row>
    <row r="527" spans="32:33" s="3" customFormat="1" hidden="1" x14ac:dyDescent="0.25">
      <c r="AF527" s="13"/>
      <c r="AG527" s="14"/>
    </row>
    <row r="528" spans="32:33" s="3" customFormat="1" hidden="1" x14ac:dyDescent="0.25">
      <c r="AF528" s="13"/>
      <c r="AG528" s="14"/>
    </row>
    <row r="529" spans="32:33" s="3" customFormat="1" hidden="1" x14ac:dyDescent="0.25">
      <c r="AF529" s="13"/>
      <c r="AG529" s="14"/>
    </row>
    <row r="530" spans="32:33" s="3" customFormat="1" hidden="1" x14ac:dyDescent="0.25">
      <c r="AF530" s="13"/>
      <c r="AG530" s="14"/>
    </row>
    <row r="531" spans="32:33" s="3" customFormat="1" hidden="1" x14ac:dyDescent="0.25">
      <c r="AF531" s="13"/>
      <c r="AG531" s="14"/>
    </row>
    <row r="532" spans="32:33" s="3" customFormat="1" hidden="1" x14ac:dyDescent="0.25">
      <c r="AF532" s="13"/>
      <c r="AG532" s="14"/>
    </row>
    <row r="533" spans="32:33" s="3" customFormat="1" hidden="1" x14ac:dyDescent="0.25">
      <c r="AF533" s="13"/>
      <c r="AG533" s="14"/>
    </row>
    <row r="534" spans="32:33" s="3" customFormat="1" hidden="1" x14ac:dyDescent="0.25">
      <c r="AF534" s="13"/>
      <c r="AG534" s="14"/>
    </row>
    <row r="535" spans="32:33" s="3" customFormat="1" hidden="1" x14ac:dyDescent="0.25">
      <c r="AF535" s="13"/>
      <c r="AG535" s="14"/>
    </row>
    <row r="536" spans="32:33" s="3" customFormat="1" hidden="1" x14ac:dyDescent="0.25">
      <c r="AF536" s="13"/>
      <c r="AG536" s="14"/>
    </row>
    <row r="537" spans="32:33" s="3" customFormat="1" hidden="1" x14ac:dyDescent="0.25">
      <c r="AF537" s="13"/>
      <c r="AG537" s="14"/>
    </row>
    <row r="538" spans="32:33" s="3" customFormat="1" hidden="1" x14ac:dyDescent="0.25">
      <c r="AF538" s="13"/>
      <c r="AG538" s="14"/>
    </row>
    <row r="539" spans="32:33" s="3" customFormat="1" hidden="1" x14ac:dyDescent="0.25">
      <c r="AF539" s="13"/>
      <c r="AG539" s="14"/>
    </row>
    <row r="540" spans="32:33" s="3" customFormat="1" hidden="1" x14ac:dyDescent="0.25">
      <c r="AF540" s="13"/>
      <c r="AG540" s="14"/>
    </row>
    <row r="541" spans="32:33" s="3" customFormat="1" hidden="1" x14ac:dyDescent="0.25">
      <c r="AF541" s="13"/>
      <c r="AG541" s="14"/>
    </row>
    <row r="542" spans="32:33" s="3" customFormat="1" hidden="1" x14ac:dyDescent="0.25">
      <c r="AF542" s="13"/>
      <c r="AG542" s="14"/>
    </row>
    <row r="543" spans="32:33" s="3" customFormat="1" hidden="1" x14ac:dyDescent="0.25">
      <c r="AF543" s="13"/>
      <c r="AG543" s="14"/>
    </row>
    <row r="544" spans="32:33" s="3" customFormat="1" hidden="1" x14ac:dyDescent="0.25">
      <c r="AF544" s="13"/>
      <c r="AG544" s="14"/>
    </row>
    <row r="545" spans="32:33" s="3" customFormat="1" hidden="1" x14ac:dyDescent="0.25">
      <c r="AF545" s="13"/>
      <c r="AG545" s="14"/>
    </row>
    <row r="546" spans="32:33" s="3" customFormat="1" hidden="1" x14ac:dyDescent="0.25">
      <c r="AF546" s="13"/>
      <c r="AG546" s="14"/>
    </row>
    <row r="547" spans="32:33" s="3" customFormat="1" hidden="1" x14ac:dyDescent="0.25">
      <c r="AF547" s="13"/>
      <c r="AG547" s="14"/>
    </row>
    <row r="548" spans="32:33" s="3" customFormat="1" hidden="1" x14ac:dyDescent="0.25">
      <c r="AF548" s="13"/>
      <c r="AG548" s="14"/>
    </row>
    <row r="549" spans="32:33" s="3" customFormat="1" hidden="1" x14ac:dyDescent="0.25">
      <c r="AF549" s="13"/>
      <c r="AG549" s="14"/>
    </row>
    <row r="550" spans="32:33" s="3" customFormat="1" hidden="1" x14ac:dyDescent="0.25">
      <c r="AF550" s="13"/>
      <c r="AG550" s="14"/>
    </row>
    <row r="551" spans="32:33" s="3" customFormat="1" hidden="1" x14ac:dyDescent="0.25">
      <c r="AF551" s="13"/>
      <c r="AG551" s="14"/>
    </row>
    <row r="552" spans="32:33" s="3" customFormat="1" hidden="1" x14ac:dyDescent="0.25">
      <c r="AF552" s="13"/>
      <c r="AG552" s="14"/>
    </row>
    <row r="553" spans="32:33" s="3" customFormat="1" hidden="1" x14ac:dyDescent="0.25">
      <c r="AF553" s="13"/>
      <c r="AG553" s="14"/>
    </row>
    <row r="554" spans="32:33" s="3" customFormat="1" hidden="1" x14ac:dyDescent="0.25">
      <c r="AF554" s="13"/>
      <c r="AG554" s="14"/>
    </row>
    <row r="555" spans="32:33" s="3" customFormat="1" hidden="1" x14ac:dyDescent="0.25">
      <c r="AF555" s="13"/>
      <c r="AG555" s="14"/>
    </row>
    <row r="556" spans="32:33" s="3" customFormat="1" hidden="1" x14ac:dyDescent="0.25">
      <c r="AF556" s="13"/>
      <c r="AG556" s="14"/>
    </row>
    <row r="557" spans="32:33" s="3" customFormat="1" hidden="1" x14ac:dyDescent="0.25">
      <c r="AF557" s="13"/>
      <c r="AG557" s="14"/>
    </row>
    <row r="558" spans="32:33" s="3" customFormat="1" hidden="1" x14ac:dyDescent="0.25">
      <c r="AF558" s="13"/>
      <c r="AG558" s="14"/>
    </row>
    <row r="559" spans="32:33" s="3" customFormat="1" hidden="1" x14ac:dyDescent="0.25">
      <c r="AF559" s="13"/>
      <c r="AG559" s="14"/>
    </row>
    <row r="560" spans="32:33" s="3" customFormat="1" hidden="1" x14ac:dyDescent="0.25">
      <c r="AF560" s="13"/>
      <c r="AG560" s="14"/>
    </row>
    <row r="561" spans="32:33" s="3" customFormat="1" hidden="1" x14ac:dyDescent="0.25">
      <c r="AF561" s="13"/>
      <c r="AG561" s="14"/>
    </row>
    <row r="562" spans="32:33" s="3" customFormat="1" hidden="1" x14ac:dyDescent="0.25">
      <c r="AF562" s="13"/>
      <c r="AG562" s="14"/>
    </row>
    <row r="563" spans="32:33" s="3" customFormat="1" hidden="1" x14ac:dyDescent="0.25">
      <c r="AF563" s="13"/>
      <c r="AG563" s="14"/>
    </row>
    <row r="564" spans="32:33" s="3" customFormat="1" hidden="1" x14ac:dyDescent="0.25">
      <c r="AF564" s="13"/>
      <c r="AG564" s="14"/>
    </row>
    <row r="565" spans="32:33" s="3" customFormat="1" hidden="1" x14ac:dyDescent="0.25">
      <c r="AF565" s="13"/>
      <c r="AG565" s="14"/>
    </row>
    <row r="566" spans="32:33" s="3" customFormat="1" x14ac:dyDescent="0.25">
      <c r="AF566" s="13"/>
      <c r="AG566" s="14"/>
    </row>
    <row r="567" spans="32:33" s="3" customFormat="1" x14ac:dyDescent="0.25">
      <c r="AF567" s="13"/>
      <c r="AG567" s="14"/>
    </row>
    <row r="568" spans="32:33" s="3" customFormat="1" x14ac:dyDescent="0.25">
      <c r="AF568" s="13"/>
      <c r="AG568" s="14"/>
    </row>
    <row r="569" spans="32:33" s="3" customFormat="1" x14ac:dyDescent="0.25">
      <c r="AF569" s="13"/>
      <c r="AG569" s="14"/>
    </row>
    <row r="570" spans="32:33" s="3" customFormat="1" x14ac:dyDescent="0.25">
      <c r="AF570" s="13"/>
      <c r="AG570" s="14"/>
    </row>
    <row r="571" spans="32:33" s="3" customFormat="1" x14ac:dyDescent="0.25">
      <c r="AF571" s="13"/>
      <c r="AG571" s="14"/>
    </row>
    <row r="572" spans="32:33" s="3" customFormat="1" x14ac:dyDescent="0.25">
      <c r="AF572" s="13"/>
      <c r="AG572" s="14"/>
    </row>
    <row r="573" spans="32:33" s="3" customFormat="1" x14ac:dyDescent="0.25">
      <c r="AF573" s="13"/>
      <c r="AG573" s="14"/>
    </row>
    <row r="574" spans="32:33" s="3" customFormat="1" x14ac:dyDescent="0.25">
      <c r="AF574" s="13"/>
      <c r="AG574" s="14"/>
    </row>
    <row r="575" spans="32:33" s="3" customFormat="1" x14ac:dyDescent="0.25">
      <c r="AF575" s="13"/>
      <c r="AG575" s="14"/>
    </row>
    <row r="576" spans="32:33" s="3" customFormat="1" x14ac:dyDescent="0.25">
      <c r="AF576" s="13"/>
      <c r="AG576" s="14"/>
    </row>
    <row r="577" spans="32:33" s="3" customFormat="1" x14ac:dyDescent="0.25">
      <c r="AF577" s="13"/>
      <c r="AG577" s="14"/>
    </row>
    <row r="578" spans="32:33" s="3" customFormat="1" x14ac:dyDescent="0.25">
      <c r="AF578" s="13"/>
      <c r="AG578" s="14"/>
    </row>
    <row r="579" spans="32:33" s="3" customFormat="1" x14ac:dyDescent="0.25">
      <c r="AF579" s="13"/>
      <c r="AG579" s="14"/>
    </row>
    <row r="580" spans="32:33" s="3" customFormat="1" x14ac:dyDescent="0.25">
      <c r="AF580" s="13"/>
      <c r="AG580" s="14"/>
    </row>
    <row r="581" spans="32:33" s="3" customFormat="1" x14ac:dyDescent="0.25">
      <c r="AF581" s="13"/>
      <c r="AG581" s="14"/>
    </row>
    <row r="582" spans="32:33" s="3" customFormat="1" x14ac:dyDescent="0.25">
      <c r="AF582" s="13"/>
      <c r="AG582" s="14"/>
    </row>
    <row r="583" spans="32:33" s="3" customFormat="1" x14ac:dyDescent="0.25">
      <c r="AF583" s="13"/>
      <c r="AG583" s="14"/>
    </row>
    <row r="584" spans="32:33" s="3" customFormat="1" x14ac:dyDescent="0.25">
      <c r="AF584" s="13"/>
      <c r="AG584" s="14"/>
    </row>
    <row r="585" spans="32:33" s="3" customFormat="1" x14ac:dyDescent="0.25">
      <c r="AF585" s="13"/>
      <c r="AG585" s="14"/>
    </row>
    <row r="586" spans="32:33" s="3" customFormat="1" x14ac:dyDescent="0.25">
      <c r="AF586" s="13"/>
      <c r="AG586" s="14"/>
    </row>
    <row r="587" spans="32:33" s="3" customFormat="1" x14ac:dyDescent="0.25">
      <c r="AF587" s="13"/>
      <c r="AG587" s="14"/>
    </row>
    <row r="588" spans="32:33" s="3" customFormat="1" x14ac:dyDescent="0.25">
      <c r="AF588" s="13"/>
      <c r="AG588" s="14"/>
    </row>
    <row r="589" spans="32:33" s="3" customFormat="1" x14ac:dyDescent="0.25">
      <c r="AF589" s="13"/>
      <c r="AG589" s="14"/>
    </row>
    <row r="590" spans="32:33" s="3" customFormat="1" x14ac:dyDescent="0.25">
      <c r="AF590" s="13"/>
      <c r="AG590" s="14"/>
    </row>
    <row r="591" spans="32:33" s="3" customFormat="1" x14ac:dyDescent="0.25">
      <c r="AF591" s="13"/>
      <c r="AG591" s="14"/>
    </row>
    <row r="592" spans="32:33" s="3" customFormat="1" x14ac:dyDescent="0.25">
      <c r="AF592" s="13"/>
      <c r="AG592" s="14"/>
    </row>
    <row r="593" spans="32:33" s="3" customFormat="1" x14ac:dyDescent="0.25">
      <c r="AF593" s="13"/>
      <c r="AG593" s="14"/>
    </row>
    <row r="594" spans="32:33" s="3" customFormat="1" x14ac:dyDescent="0.25">
      <c r="AF594" s="13"/>
      <c r="AG594" s="14"/>
    </row>
    <row r="595" spans="32:33" s="3" customFormat="1" x14ac:dyDescent="0.25">
      <c r="AF595" s="13"/>
      <c r="AG595" s="14"/>
    </row>
    <row r="596" spans="32:33" s="3" customFormat="1" x14ac:dyDescent="0.25">
      <c r="AF596" s="13"/>
      <c r="AG596" s="14"/>
    </row>
    <row r="597" spans="32:33" s="3" customFormat="1" x14ac:dyDescent="0.25">
      <c r="AF597" s="13"/>
      <c r="AG597" s="14"/>
    </row>
    <row r="598" spans="32:33" s="3" customFormat="1" x14ac:dyDescent="0.25">
      <c r="AF598" s="13"/>
      <c r="AG598" s="14"/>
    </row>
    <row r="599" spans="32:33" s="3" customFormat="1" x14ac:dyDescent="0.25">
      <c r="AF599" s="13"/>
      <c r="AG599" s="14"/>
    </row>
    <row r="600" spans="32:33" s="3" customFormat="1" x14ac:dyDescent="0.25">
      <c r="AF600" s="13"/>
      <c r="AG600" s="14"/>
    </row>
    <row r="601" spans="32:33" s="3" customFormat="1" x14ac:dyDescent="0.25">
      <c r="AF601" s="13"/>
      <c r="AG601" s="14"/>
    </row>
    <row r="602" spans="32:33" s="3" customFormat="1" x14ac:dyDescent="0.25">
      <c r="AF602" s="13"/>
      <c r="AG602" s="14"/>
    </row>
    <row r="603" spans="32:33" s="3" customFormat="1" x14ac:dyDescent="0.25">
      <c r="AF603" s="13"/>
      <c r="AG603" s="14"/>
    </row>
    <row r="604" spans="32:33" s="3" customFormat="1" x14ac:dyDescent="0.25">
      <c r="AF604" s="13"/>
      <c r="AG604" s="14"/>
    </row>
    <row r="605" spans="32:33" s="3" customFormat="1" x14ac:dyDescent="0.25">
      <c r="AF605" s="13"/>
      <c r="AG605" s="14"/>
    </row>
    <row r="606" spans="32:33" s="3" customFormat="1" x14ac:dyDescent="0.25">
      <c r="AF606" s="13"/>
      <c r="AG606" s="14"/>
    </row>
    <row r="607" spans="32:33" s="3" customFormat="1" x14ac:dyDescent="0.25">
      <c r="AF607" s="13"/>
      <c r="AG607" s="14"/>
    </row>
    <row r="608" spans="32:33" s="3" customFormat="1" x14ac:dyDescent="0.25">
      <c r="AF608" s="13"/>
      <c r="AG608" s="14"/>
    </row>
    <row r="609" spans="32:33" s="3" customFormat="1" x14ac:dyDescent="0.25">
      <c r="AF609" s="13"/>
      <c r="AG609" s="14"/>
    </row>
    <row r="610" spans="32:33" s="3" customFormat="1" x14ac:dyDescent="0.25">
      <c r="AF610" s="13"/>
      <c r="AG610" s="14"/>
    </row>
    <row r="611" spans="32:33" s="3" customFormat="1" x14ac:dyDescent="0.25">
      <c r="AF611" s="13"/>
      <c r="AG611" s="14"/>
    </row>
    <row r="612" spans="32:33" s="3" customFormat="1" x14ac:dyDescent="0.25">
      <c r="AF612" s="13"/>
      <c r="AG612" s="14"/>
    </row>
    <row r="613" spans="32:33" s="3" customFormat="1" x14ac:dyDescent="0.25">
      <c r="AF613" s="13"/>
      <c r="AG613" s="14"/>
    </row>
    <row r="614" spans="32:33" s="3" customFormat="1" x14ac:dyDescent="0.25">
      <c r="AF614" s="13"/>
      <c r="AG614" s="14"/>
    </row>
    <row r="615" spans="32:33" s="3" customFormat="1" x14ac:dyDescent="0.25">
      <c r="AF615" s="13"/>
      <c r="AG615" s="14"/>
    </row>
    <row r="616" spans="32:33" s="3" customFormat="1" x14ac:dyDescent="0.25">
      <c r="AF616" s="13"/>
      <c r="AG616" s="14"/>
    </row>
    <row r="617" spans="32:33" s="3" customFormat="1" x14ac:dyDescent="0.25">
      <c r="AF617" s="13"/>
      <c r="AG617" s="14"/>
    </row>
    <row r="618" spans="32:33" s="3" customFormat="1" x14ac:dyDescent="0.25">
      <c r="AF618" s="13"/>
      <c r="AG618" s="14"/>
    </row>
    <row r="619" spans="32:33" s="3" customFormat="1" x14ac:dyDescent="0.25">
      <c r="AF619" s="13"/>
      <c r="AG619" s="14"/>
    </row>
    <row r="620" spans="32:33" s="3" customFormat="1" x14ac:dyDescent="0.25">
      <c r="AF620" s="13"/>
      <c r="AG620" s="14"/>
    </row>
    <row r="621" spans="32:33" s="3" customFormat="1" x14ac:dyDescent="0.25">
      <c r="AF621" s="13"/>
      <c r="AG621" s="14"/>
    </row>
    <row r="622" spans="32:33" s="3" customFormat="1" x14ac:dyDescent="0.25">
      <c r="AF622" s="13"/>
      <c r="AG622" s="14"/>
    </row>
    <row r="623" spans="32:33" s="3" customFormat="1" x14ac:dyDescent="0.25">
      <c r="AF623" s="13"/>
      <c r="AG623" s="14"/>
    </row>
    <row r="624" spans="32:33" s="3" customFormat="1" x14ac:dyDescent="0.25">
      <c r="AF624" s="13"/>
      <c r="AG624" s="14"/>
    </row>
    <row r="625" spans="32:33" s="3" customFormat="1" x14ac:dyDescent="0.25">
      <c r="AF625" s="13"/>
      <c r="AG625" s="14"/>
    </row>
    <row r="626" spans="32:33" s="3" customFormat="1" x14ac:dyDescent="0.25">
      <c r="AF626" s="13"/>
      <c r="AG626" s="14"/>
    </row>
    <row r="627" spans="32:33" s="3" customFormat="1" x14ac:dyDescent="0.25">
      <c r="AF627" s="13"/>
      <c r="AG627" s="14"/>
    </row>
    <row r="628" spans="32:33" s="3" customFormat="1" x14ac:dyDescent="0.25">
      <c r="AF628" s="13"/>
      <c r="AG628" s="14"/>
    </row>
    <row r="629" spans="32:33" s="3" customFormat="1" x14ac:dyDescent="0.25">
      <c r="AF629" s="13"/>
      <c r="AG629" s="14"/>
    </row>
    <row r="630" spans="32:33" s="3" customFormat="1" x14ac:dyDescent="0.25">
      <c r="AF630" s="13"/>
      <c r="AG630" s="14"/>
    </row>
    <row r="631" spans="32:33" s="3" customFormat="1" x14ac:dyDescent="0.25">
      <c r="AF631" s="13"/>
      <c r="AG631" s="14"/>
    </row>
    <row r="632" spans="32:33" s="3" customFormat="1" x14ac:dyDescent="0.25">
      <c r="AF632" s="13"/>
      <c r="AG632" s="14"/>
    </row>
    <row r="633" spans="32:33" s="3" customFormat="1" x14ac:dyDescent="0.25">
      <c r="AF633" s="13"/>
      <c r="AG633" s="14"/>
    </row>
    <row r="634" spans="32:33" s="3" customFormat="1" x14ac:dyDescent="0.25">
      <c r="AF634" s="13"/>
      <c r="AG634" s="14"/>
    </row>
    <row r="635" spans="32:33" s="3" customFormat="1" x14ac:dyDescent="0.25">
      <c r="AF635" s="13"/>
      <c r="AG635" s="14"/>
    </row>
    <row r="636" spans="32:33" s="3" customFormat="1" x14ac:dyDescent="0.25">
      <c r="AF636" s="13"/>
      <c r="AG636" s="14"/>
    </row>
    <row r="637" spans="32:33" s="3" customFormat="1" x14ac:dyDescent="0.25">
      <c r="AF637" s="13"/>
      <c r="AG637" s="14"/>
    </row>
    <row r="638" spans="32:33" s="3" customFormat="1" x14ac:dyDescent="0.25">
      <c r="AF638" s="13"/>
      <c r="AG638" s="14"/>
    </row>
    <row r="639" spans="32:33" s="3" customFormat="1" x14ac:dyDescent="0.25">
      <c r="AF639" s="13"/>
      <c r="AG639" s="14"/>
    </row>
    <row r="640" spans="32:33" s="3" customFormat="1" x14ac:dyDescent="0.25">
      <c r="AF640" s="13"/>
      <c r="AG640" s="14"/>
    </row>
    <row r="641" spans="32:33" s="3" customFormat="1" x14ac:dyDescent="0.25">
      <c r="AF641" s="13"/>
      <c r="AG641" s="14"/>
    </row>
    <row r="642" spans="32:33" s="3" customFormat="1" x14ac:dyDescent="0.25">
      <c r="AF642" s="13"/>
      <c r="AG642" s="14"/>
    </row>
    <row r="643" spans="32:33" s="3" customFormat="1" x14ac:dyDescent="0.25">
      <c r="AF643" s="13"/>
      <c r="AG643" s="14"/>
    </row>
    <row r="644" spans="32:33" s="3" customFormat="1" x14ac:dyDescent="0.25">
      <c r="AF644" s="13"/>
      <c r="AG644" s="14"/>
    </row>
    <row r="645" spans="32:33" s="3" customFormat="1" x14ac:dyDescent="0.25">
      <c r="AF645" s="13"/>
      <c r="AG645" s="14"/>
    </row>
    <row r="646" spans="32:33" s="3" customFormat="1" x14ac:dyDescent="0.25">
      <c r="AF646" s="13"/>
      <c r="AG646" s="14"/>
    </row>
    <row r="647" spans="32:33" s="3" customFormat="1" x14ac:dyDescent="0.25">
      <c r="AF647" s="13"/>
      <c r="AG647" s="14"/>
    </row>
    <row r="648" spans="32:33" s="3" customFormat="1" x14ac:dyDescent="0.25">
      <c r="AF648" s="13"/>
      <c r="AG648" s="14"/>
    </row>
    <row r="649" spans="32:33" s="3" customFormat="1" x14ac:dyDescent="0.25">
      <c r="AF649" s="13"/>
      <c r="AG649" s="14"/>
    </row>
    <row r="650" spans="32:33" s="3" customFormat="1" x14ac:dyDescent="0.25">
      <c r="AF650" s="13"/>
      <c r="AG650" s="14"/>
    </row>
    <row r="651" spans="32:33" s="3" customFormat="1" x14ac:dyDescent="0.25">
      <c r="AF651" s="13"/>
      <c r="AG651" s="14"/>
    </row>
    <row r="652" spans="32:33" s="3" customFormat="1" x14ac:dyDescent="0.25">
      <c r="AF652" s="13"/>
      <c r="AG652" s="14"/>
    </row>
    <row r="653" spans="32:33" s="3" customFormat="1" x14ac:dyDescent="0.25">
      <c r="AF653" s="13"/>
      <c r="AG653" s="14"/>
    </row>
    <row r="654" spans="32:33" s="3" customFormat="1" x14ac:dyDescent="0.25">
      <c r="AF654" s="13"/>
      <c r="AG654" s="14"/>
    </row>
    <row r="655" spans="32:33" s="3" customFormat="1" x14ac:dyDescent="0.25">
      <c r="AF655" s="13"/>
      <c r="AG655" s="14"/>
    </row>
    <row r="656" spans="32:33" s="3" customFormat="1" x14ac:dyDescent="0.25">
      <c r="AF656" s="13"/>
      <c r="AG656" s="14"/>
    </row>
    <row r="657" spans="32:33" s="3" customFormat="1" x14ac:dyDescent="0.25">
      <c r="AF657" s="13"/>
      <c r="AG657" s="14"/>
    </row>
    <row r="658" spans="32:33" s="3" customFormat="1" x14ac:dyDescent="0.25">
      <c r="AF658" s="13"/>
      <c r="AG658" s="14"/>
    </row>
    <row r="659" spans="32:33" s="3" customFormat="1" x14ac:dyDescent="0.25">
      <c r="AF659" s="13"/>
      <c r="AG659" s="14"/>
    </row>
    <row r="660" spans="32:33" s="3" customFormat="1" x14ac:dyDescent="0.25">
      <c r="AF660" s="13"/>
      <c r="AG660" s="14"/>
    </row>
    <row r="661" spans="32:33" s="3" customFormat="1" x14ac:dyDescent="0.25">
      <c r="AF661" s="13"/>
      <c r="AG661" s="14"/>
    </row>
    <row r="662" spans="32:33" s="3" customFormat="1" x14ac:dyDescent="0.25">
      <c r="AF662" s="13"/>
      <c r="AG662" s="14"/>
    </row>
    <row r="663" spans="32:33" s="3" customFormat="1" x14ac:dyDescent="0.25">
      <c r="AF663" s="13"/>
      <c r="AG663" s="14"/>
    </row>
    <row r="664" spans="32:33" s="3" customFormat="1" x14ac:dyDescent="0.25">
      <c r="AF664" s="13"/>
      <c r="AG664" s="14"/>
    </row>
    <row r="665" spans="32:33" s="3" customFormat="1" x14ac:dyDescent="0.25">
      <c r="AF665" s="13"/>
      <c r="AG665" s="14"/>
    </row>
    <row r="666" spans="32:33" s="3" customFormat="1" x14ac:dyDescent="0.25">
      <c r="AF666" s="13"/>
      <c r="AG666" s="14"/>
    </row>
    <row r="667" spans="32:33" s="3" customFormat="1" x14ac:dyDescent="0.25">
      <c r="AF667" s="13"/>
      <c r="AG667" s="14"/>
    </row>
    <row r="668" spans="32:33" s="3" customFormat="1" x14ac:dyDescent="0.25">
      <c r="AF668" s="13"/>
      <c r="AG668" s="14"/>
    </row>
    <row r="669" spans="32:33" s="3" customFormat="1" x14ac:dyDescent="0.25">
      <c r="AF669" s="13"/>
      <c r="AG669" s="14"/>
    </row>
    <row r="670" spans="32:33" s="3" customFormat="1" x14ac:dyDescent="0.25">
      <c r="AF670" s="13"/>
      <c r="AG670" s="14"/>
    </row>
    <row r="671" spans="32:33" s="3" customFormat="1" x14ac:dyDescent="0.25">
      <c r="AF671" s="13"/>
      <c r="AG671" s="14"/>
    </row>
    <row r="672" spans="32:33" s="3" customFormat="1" x14ac:dyDescent="0.25">
      <c r="AF672" s="13"/>
      <c r="AG672" s="14"/>
    </row>
    <row r="673" spans="32:33" s="3" customFormat="1" x14ac:dyDescent="0.25">
      <c r="AF673" s="13"/>
      <c r="AG673" s="14"/>
    </row>
    <row r="674" spans="32:33" s="3" customFormat="1" x14ac:dyDescent="0.25">
      <c r="AF674" s="13"/>
      <c r="AG674" s="14"/>
    </row>
    <row r="675" spans="32:33" s="3" customFormat="1" x14ac:dyDescent="0.25">
      <c r="AF675" s="13"/>
      <c r="AG675" s="14"/>
    </row>
    <row r="676" spans="32:33" s="3" customFormat="1" x14ac:dyDescent="0.25">
      <c r="AF676" s="13"/>
      <c r="AG676" s="14"/>
    </row>
    <row r="677" spans="32:33" s="3" customFormat="1" x14ac:dyDescent="0.25">
      <c r="AF677" s="13"/>
      <c r="AG677" s="14"/>
    </row>
    <row r="678" spans="32:33" s="3" customFormat="1" x14ac:dyDescent="0.25">
      <c r="AF678" s="13"/>
      <c r="AG678" s="14"/>
    </row>
    <row r="679" spans="32:33" s="3" customFormat="1" x14ac:dyDescent="0.25">
      <c r="AF679" s="13"/>
      <c r="AG679" s="14"/>
    </row>
    <row r="680" spans="32:33" s="3" customFormat="1" x14ac:dyDescent="0.25">
      <c r="AF680" s="13"/>
      <c r="AG680" s="14"/>
    </row>
    <row r="681" spans="32:33" s="3" customFormat="1" x14ac:dyDescent="0.25">
      <c r="AF681" s="13"/>
      <c r="AG681" s="14"/>
    </row>
    <row r="682" spans="32:33" s="3" customFormat="1" x14ac:dyDescent="0.25">
      <c r="AF682" s="13"/>
      <c r="AG682" s="14"/>
    </row>
    <row r="683" spans="32:33" s="3" customFormat="1" x14ac:dyDescent="0.25">
      <c r="AF683" s="13"/>
      <c r="AG683" s="14"/>
    </row>
    <row r="684" spans="32:33" s="3" customFormat="1" x14ac:dyDescent="0.25">
      <c r="AF684" s="13"/>
      <c r="AG684" s="14"/>
    </row>
    <row r="685" spans="32:33" s="3" customFormat="1" x14ac:dyDescent="0.25">
      <c r="AF685" s="13"/>
      <c r="AG685" s="14"/>
    </row>
    <row r="686" spans="32:33" s="3" customFormat="1" x14ac:dyDescent="0.25">
      <c r="AF686" s="13"/>
      <c r="AG686" s="14"/>
    </row>
    <row r="687" spans="32:33" s="3" customFormat="1" x14ac:dyDescent="0.25">
      <c r="AF687" s="13"/>
      <c r="AG687" s="14"/>
    </row>
    <row r="688" spans="32:33" s="3" customFormat="1" x14ac:dyDescent="0.25">
      <c r="AF688" s="13"/>
      <c r="AG688" s="14"/>
    </row>
    <row r="689" spans="32:33" s="3" customFormat="1" x14ac:dyDescent="0.25">
      <c r="AF689" s="13"/>
      <c r="AG689" s="14"/>
    </row>
    <row r="690" spans="32:33" s="3" customFormat="1" x14ac:dyDescent="0.25">
      <c r="AF690" s="13"/>
      <c r="AG690" s="14"/>
    </row>
    <row r="691" spans="32:33" s="3" customFormat="1" x14ac:dyDescent="0.25">
      <c r="AF691" s="13"/>
      <c r="AG691" s="14"/>
    </row>
    <row r="692" spans="32:33" s="3" customFormat="1" x14ac:dyDescent="0.25">
      <c r="AF692" s="13"/>
      <c r="AG692" s="14"/>
    </row>
    <row r="693" spans="32:33" s="3" customFormat="1" x14ac:dyDescent="0.25">
      <c r="AF693" s="13"/>
      <c r="AG693" s="14"/>
    </row>
    <row r="694" spans="32:33" s="3" customFormat="1" x14ac:dyDescent="0.25">
      <c r="AF694" s="13"/>
      <c r="AG694" s="14"/>
    </row>
    <row r="695" spans="32:33" s="3" customFormat="1" x14ac:dyDescent="0.25">
      <c r="AF695" s="13"/>
      <c r="AG695" s="14"/>
    </row>
    <row r="696" spans="32:33" s="3" customFormat="1" x14ac:dyDescent="0.25">
      <c r="AF696" s="13"/>
      <c r="AG696" s="14"/>
    </row>
    <row r="697" spans="32:33" s="3" customFormat="1" x14ac:dyDescent="0.25">
      <c r="AF697" s="13"/>
      <c r="AG697" s="14"/>
    </row>
    <row r="698" spans="32:33" s="3" customFormat="1" x14ac:dyDescent="0.25">
      <c r="AF698" s="13"/>
      <c r="AG698" s="14"/>
    </row>
    <row r="699" spans="32:33" s="3" customFormat="1" x14ac:dyDescent="0.25">
      <c r="AF699" s="13"/>
      <c r="AG699" s="14"/>
    </row>
    <row r="700" spans="32:33" s="3" customFormat="1" x14ac:dyDescent="0.25">
      <c r="AF700" s="13"/>
      <c r="AG700" s="14"/>
    </row>
    <row r="701" spans="32:33" s="3" customFormat="1" x14ac:dyDescent="0.25">
      <c r="AF701" s="13"/>
      <c r="AG701" s="14"/>
    </row>
    <row r="702" spans="32:33" s="3" customFormat="1" x14ac:dyDescent="0.25">
      <c r="AF702" s="13"/>
      <c r="AG702" s="14"/>
    </row>
    <row r="703" spans="32:33" s="3" customFormat="1" x14ac:dyDescent="0.25">
      <c r="AF703" s="13"/>
      <c r="AG703" s="14"/>
    </row>
    <row r="704" spans="32:33" s="3" customFormat="1" x14ac:dyDescent="0.25">
      <c r="AF704" s="13"/>
      <c r="AG704" s="14"/>
    </row>
    <row r="705" spans="32:33" s="3" customFormat="1" x14ac:dyDescent="0.25">
      <c r="AF705" s="13"/>
      <c r="AG705" s="14"/>
    </row>
    <row r="706" spans="32:33" s="3" customFormat="1" x14ac:dyDescent="0.25">
      <c r="AF706" s="13"/>
      <c r="AG706" s="14"/>
    </row>
    <row r="707" spans="32:33" s="3" customFormat="1" x14ac:dyDescent="0.25">
      <c r="AF707" s="13"/>
      <c r="AG707" s="14"/>
    </row>
    <row r="708" spans="32:33" s="3" customFormat="1" x14ac:dyDescent="0.25">
      <c r="AF708" s="13"/>
      <c r="AG708" s="14"/>
    </row>
    <row r="709" spans="32:33" s="3" customFormat="1" x14ac:dyDescent="0.25">
      <c r="AF709" s="13"/>
      <c r="AG709" s="14"/>
    </row>
    <row r="710" spans="32:33" s="3" customFormat="1" x14ac:dyDescent="0.25">
      <c r="AF710" s="13"/>
      <c r="AG710" s="14"/>
    </row>
    <row r="711" spans="32:33" s="3" customFormat="1" x14ac:dyDescent="0.25">
      <c r="AF711" s="13"/>
      <c r="AG711" s="14"/>
    </row>
    <row r="712" spans="32:33" s="3" customFormat="1" x14ac:dyDescent="0.25">
      <c r="AF712" s="13"/>
      <c r="AG712" s="14"/>
    </row>
    <row r="713" spans="32:33" s="3" customFormat="1" x14ac:dyDescent="0.25">
      <c r="AF713" s="13"/>
      <c r="AG713" s="14"/>
    </row>
    <row r="714" spans="32:33" s="3" customFormat="1" x14ac:dyDescent="0.25">
      <c r="AF714" s="13"/>
      <c r="AG714" s="14"/>
    </row>
    <row r="715" spans="32:33" s="3" customFormat="1" x14ac:dyDescent="0.25">
      <c r="AF715" s="13"/>
      <c r="AG715" s="14"/>
    </row>
    <row r="716" spans="32:33" s="3" customFormat="1" x14ac:dyDescent="0.25">
      <c r="AF716" s="13"/>
      <c r="AG716" s="14"/>
    </row>
    <row r="717" spans="32:33" s="3" customFormat="1" x14ac:dyDescent="0.25">
      <c r="AF717" s="13"/>
      <c r="AG717" s="14"/>
    </row>
    <row r="718" spans="32:33" s="3" customFormat="1" x14ac:dyDescent="0.25">
      <c r="AF718" s="13"/>
      <c r="AG718" s="14"/>
    </row>
    <row r="719" spans="32:33" s="3" customFormat="1" x14ac:dyDescent="0.25">
      <c r="AF719" s="13"/>
      <c r="AG719" s="14"/>
    </row>
    <row r="720" spans="32:33" s="3" customFormat="1" x14ac:dyDescent="0.25">
      <c r="AF720" s="13"/>
      <c r="AG720" s="14"/>
    </row>
    <row r="721" spans="32:33" s="3" customFormat="1" x14ac:dyDescent="0.25">
      <c r="AF721" s="13"/>
      <c r="AG721" s="14"/>
    </row>
    <row r="722" spans="32:33" s="3" customFormat="1" x14ac:dyDescent="0.25">
      <c r="AF722" s="13"/>
      <c r="AG722" s="14"/>
    </row>
    <row r="723" spans="32:33" s="3" customFormat="1" x14ac:dyDescent="0.25">
      <c r="AF723" s="13"/>
      <c r="AG723" s="14"/>
    </row>
    <row r="724" spans="32:33" s="3" customFormat="1" x14ac:dyDescent="0.25">
      <c r="AF724" s="13"/>
      <c r="AG724" s="14"/>
    </row>
    <row r="725" spans="32:33" s="3" customFormat="1" x14ac:dyDescent="0.25">
      <c r="AF725" s="13"/>
      <c r="AG725" s="14"/>
    </row>
    <row r="726" spans="32:33" s="3" customFormat="1" x14ac:dyDescent="0.25">
      <c r="AF726" s="13"/>
      <c r="AG726" s="14"/>
    </row>
    <row r="727" spans="32:33" s="3" customFormat="1" x14ac:dyDescent="0.25">
      <c r="AF727" s="13"/>
      <c r="AG727" s="14"/>
    </row>
    <row r="728" spans="32:33" s="3" customFormat="1" x14ac:dyDescent="0.25">
      <c r="AF728" s="13"/>
      <c r="AG728" s="14"/>
    </row>
    <row r="729" spans="32:33" s="3" customFormat="1" x14ac:dyDescent="0.25">
      <c r="AF729" s="13"/>
      <c r="AG729" s="14"/>
    </row>
    <row r="730" spans="32:33" s="3" customFormat="1" x14ac:dyDescent="0.25">
      <c r="AF730" s="13"/>
      <c r="AG730" s="14"/>
    </row>
    <row r="731" spans="32:33" s="3" customFormat="1" x14ac:dyDescent="0.25">
      <c r="AF731" s="13"/>
      <c r="AG731" s="14"/>
    </row>
    <row r="732" spans="32:33" s="3" customFormat="1" x14ac:dyDescent="0.25">
      <c r="AF732" s="13"/>
      <c r="AG732" s="14"/>
    </row>
    <row r="733" spans="32:33" s="3" customFormat="1" x14ac:dyDescent="0.25">
      <c r="AF733" s="13"/>
      <c r="AG733" s="14"/>
    </row>
    <row r="734" spans="32:33" s="3" customFormat="1" x14ac:dyDescent="0.25">
      <c r="AF734" s="13"/>
      <c r="AG734" s="14"/>
    </row>
    <row r="735" spans="32:33" s="3" customFormat="1" x14ac:dyDescent="0.25">
      <c r="AF735" s="13"/>
      <c r="AG735" s="14"/>
    </row>
    <row r="736" spans="32:33" s="3" customFormat="1" x14ac:dyDescent="0.25">
      <c r="AF736" s="13"/>
      <c r="AG736" s="14"/>
    </row>
    <row r="737" spans="32:33" s="3" customFormat="1" x14ac:dyDescent="0.25">
      <c r="AF737" s="13"/>
      <c r="AG737" s="14"/>
    </row>
    <row r="738" spans="32:33" s="3" customFormat="1" x14ac:dyDescent="0.25">
      <c r="AF738" s="13"/>
      <c r="AG738" s="14"/>
    </row>
    <row r="739" spans="32:33" s="3" customFormat="1" x14ac:dyDescent="0.25">
      <c r="AF739" s="13"/>
      <c r="AG739" s="14"/>
    </row>
    <row r="740" spans="32:33" s="3" customFormat="1" x14ac:dyDescent="0.25">
      <c r="AF740" s="13"/>
      <c r="AG740" s="14"/>
    </row>
    <row r="741" spans="32:33" s="3" customFormat="1" x14ac:dyDescent="0.25">
      <c r="AF741" s="13"/>
      <c r="AG741" s="14"/>
    </row>
    <row r="742" spans="32:33" s="3" customFormat="1" x14ac:dyDescent="0.25">
      <c r="AF742" s="13"/>
      <c r="AG742" s="14"/>
    </row>
    <row r="743" spans="32:33" s="3" customFormat="1" x14ac:dyDescent="0.25">
      <c r="AF743" s="13"/>
      <c r="AG743" s="14"/>
    </row>
    <row r="744" spans="32:33" s="3" customFormat="1" x14ac:dyDescent="0.25">
      <c r="AF744" s="13"/>
      <c r="AG744" s="14"/>
    </row>
    <row r="745" spans="32:33" s="3" customFormat="1" x14ac:dyDescent="0.25">
      <c r="AF745" s="13"/>
      <c r="AG745" s="14"/>
    </row>
    <row r="746" spans="32:33" s="3" customFormat="1" x14ac:dyDescent="0.25">
      <c r="AF746" s="13"/>
      <c r="AG746" s="14"/>
    </row>
    <row r="747" spans="32:33" s="3" customFormat="1" x14ac:dyDescent="0.25">
      <c r="AF747" s="13"/>
      <c r="AG747" s="14"/>
    </row>
    <row r="748" spans="32:33" s="3" customFormat="1" x14ac:dyDescent="0.25">
      <c r="AF748" s="13"/>
      <c r="AG748" s="14"/>
    </row>
    <row r="749" spans="32:33" s="3" customFormat="1" x14ac:dyDescent="0.25">
      <c r="AF749" s="13"/>
      <c r="AG749" s="14"/>
    </row>
    <row r="750" spans="32:33" s="3" customFormat="1" x14ac:dyDescent="0.25">
      <c r="AF750" s="13"/>
      <c r="AG750" s="14"/>
    </row>
    <row r="751" spans="32:33" s="3" customFormat="1" x14ac:dyDescent="0.25">
      <c r="AF751" s="13"/>
      <c r="AG751" s="14"/>
    </row>
    <row r="752" spans="32:33" s="3" customFormat="1" x14ac:dyDescent="0.25">
      <c r="AF752" s="13"/>
      <c r="AG752" s="14"/>
    </row>
    <row r="753" spans="32:33" s="3" customFormat="1" x14ac:dyDescent="0.25">
      <c r="AF753" s="13"/>
      <c r="AG753" s="14"/>
    </row>
    <row r="754" spans="32:33" s="3" customFormat="1" x14ac:dyDescent="0.25">
      <c r="AF754" s="13"/>
      <c r="AG754" s="14"/>
    </row>
    <row r="755" spans="32:33" s="3" customFormat="1" x14ac:dyDescent="0.25">
      <c r="AF755" s="13"/>
      <c r="AG755" s="14"/>
    </row>
    <row r="756" spans="32:33" s="3" customFormat="1" x14ac:dyDescent="0.25">
      <c r="AF756" s="13"/>
      <c r="AG756" s="14"/>
    </row>
    <row r="757" spans="32:33" s="3" customFormat="1" x14ac:dyDescent="0.25">
      <c r="AF757" s="13"/>
      <c r="AG757" s="14"/>
    </row>
    <row r="758" spans="32:33" s="3" customFormat="1" x14ac:dyDescent="0.25">
      <c r="AF758" s="13"/>
      <c r="AG758" s="14"/>
    </row>
    <row r="759" spans="32:33" s="3" customFormat="1" x14ac:dyDescent="0.25">
      <c r="AF759" s="13"/>
      <c r="AG759" s="14"/>
    </row>
    <row r="760" spans="32:33" s="3" customFormat="1" x14ac:dyDescent="0.25">
      <c r="AF760" s="13"/>
      <c r="AG760" s="14"/>
    </row>
    <row r="761" spans="32:33" s="3" customFormat="1" x14ac:dyDescent="0.25">
      <c r="AF761" s="13"/>
      <c r="AG761" s="14"/>
    </row>
    <row r="762" spans="32:33" s="3" customFormat="1" x14ac:dyDescent="0.25">
      <c r="AF762" s="13"/>
      <c r="AG762" s="14"/>
    </row>
    <row r="763" spans="32:33" s="3" customFormat="1" x14ac:dyDescent="0.25">
      <c r="AF763" s="13"/>
      <c r="AG763" s="14"/>
    </row>
    <row r="764" spans="32:33" s="3" customFormat="1" x14ac:dyDescent="0.25">
      <c r="AF764" s="13"/>
      <c r="AG764" s="14"/>
    </row>
    <row r="765" spans="32:33" s="3" customFormat="1" x14ac:dyDescent="0.25">
      <c r="AF765" s="13"/>
      <c r="AG765" s="14"/>
    </row>
    <row r="766" spans="32:33" s="3" customFormat="1" x14ac:dyDescent="0.25">
      <c r="AF766" s="13"/>
      <c r="AG766" s="14"/>
    </row>
    <row r="767" spans="32:33" s="3" customFormat="1" x14ac:dyDescent="0.25">
      <c r="AF767" s="13"/>
      <c r="AG767" s="14"/>
    </row>
    <row r="768" spans="32:33" s="3" customFormat="1" x14ac:dyDescent="0.25">
      <c r="AF768" s="13"/>
      <c r="AG768" s="14"/>
    </row>
    <row r="769" spans="32:33" s="3" customFormat="1" x14ac:dyDescent="0.25">
      <c r="AF769" s="13"/>
      <c r="AG769" s="14"/>
    </row>
    <row r="770" spans="32:33" s="3" customFormat="1" x14ac:dyDescent="0.25">
      <c r="AF770" s="13"/>
      <c r="AG770" s="14"/>
    </row>
    <row r="771" spans="32:33" s="3" customFormat="1" x14ac:dyDescent="0.25">
      <c r="AF771" s="13"/>
      <c r="AG771" s="14"/>
    </row>
    <row r="772" spans="32:33" s="3" customFormat="1" x14ac:dyDescent="0.25">
      <c r="AF772" s="13"/>
      <c r="AG772" s="14"/>
    </row>
    <row r="773" spans="32:33" s="3" customFormat="1" x14ac:dyDescent="0.25">
      <c r="AF773" s="13"/>
      <c r="AG773" s="14"/>
    </row>
    <row r="774" spans="32:33" s="3" customFormat="1" x14ac:dyDescent="0.25">
      <c r="AF774" s="13"/>
      <c r="AG774" s="14"/>
    </row>
    <row r="775" spans="32:33" s="3" customFormat="1" x14ac:dyDescent="0.25">
      <c r="AF775" s="13"/>
      <c r="AG775" s="14"/>
    </row>
    <row r="776" spans="32:33" s="3" customFormat="1" x14ac:dyDescent="0.25">
      <c r="AF776" s="13"/>
      <c r="AG776" s="14"/>
    </row>
    <row r="777" spans="32:33" s="3" customFormat="1" x14ac:dyDescent="0.25">
      <c r="AF777" s="13"/>
      <c r="AG777" s="14"/>
    </row>
    <row r="778" spans="32:33" s="3" customFormat="1" x14ac:dyDescent="0.25">
      <c r="AF778" s="13"/>
      <c r="AG778" s="14"/>
    </row>
    <row r="779" spans="32:33" s="3" customFormat="1" x14ac:dyDescent="0.25">
      <c r="AF779" s="13"/>
      <c r="AG779" s="14"/>
    </row>
    <row r="780" spans="32:33" s="3" customFormat="1" x14ac:dyDescent="0.25">
      <c r="AF780" s="13"/>
      <c r="AG780" s="14"/>
    </row>
    <row r="781" spans="32:33" s="3" customFormat="1" x14ac:dyDescent="0.25">
      <c r="AF781" s="13"/>
      <c r="AG781" s="14"/>
    </row>
    <row r="782" spans="32:33" s="3" customFormat="1" x14ac:dyDescent="0.25">
      <c r="AF782" s="13"/>
      <c r="AG782" s="14"/>
    </row>
    <row r="783" spans="32:33" s="3" customFormat="1" x14ac:dyDescent="0.25">
      <c r="AF783" s="13"/>
      <c r="AG783" s="14"/>
    </row>
    <row r="784" spans="32:33" s="3" customFormat="1" x14ac:dyDescent="0.25">
      <c r="AF784" s="13"/>
      <c r="AG784" s="14"/>
    </row>
    <row r="785" spans="32:33" s="3" customFormat="1" x14ac:dyDescent="0.25">
      <c r="AF785" s="13"/>
      <c r="AG785" s="14"/>
    </row>
    <row r="786" spans="32:33" s="3" customFormat="1" x14ac:dyDescent="0.25">
      <c r="AF786" s="13"/>
      <c r="AG786" s="14"/>
    </row>
    <row r="787" spans="32:33" s="3" customFormat="1" x14ac:dyDescent="0.25">
      <c r="AF787" s="13"/>
      <c r="AG787" s="14"/>
    </row>
    <row r="788" spans="32:33" s="3" customFormat="1" x14ac:dyDescent="0.25">
      <c r="AF788" s="13"/>
      <c r="AG788" s="14"/>
    </row>
    <row r="789" spans="32:33" s="3" customFormat="1" x14ac:dyDescent="0.25">
      <c r="AF789" s="13"/>
      <c r="AG789" s="14"/>
    </row>
    <row r="790" spans="32:33" s="3" customFormat="1" x14ac:dyDescent="0.25">
      <c r="AF790" s="13"/>
      <c r="AG790" s="14"/>
    </row>
    <row r="791" spans="32:33" s="3" customFormat="1" x14ac:dyDescent="0.25">
      <c r="AF791" s="13"/>
      <c r="AG791" s="14"/>
    </row>
    <row r="792" spans="32:33" s="3" customFormat="1" x14ac:dyDescent="0.25">
      <c r="AF792" s="13"/>
      <c r="AG792" s="14"/>
    </row>
    <row r="793" spans="32:33" s="3" customFormat="1" x14ac:dyDescent="0.25">
      <c r="AF793" s="13"/>
      <c r="AG793" s="14"/>
    </row>
    <row r="794" spans="32:33" s="3" customFormat="1" x14ac:dyDescent="0.25">
      <c r="AF794" s="13"/>
      <c r="AG794" s="14"/>
    </row>
    <row r="795" spans="32:33" s="3" customFormat="1" x14ac:dyDescent="0.25">
      <c r="AF795" s="13"/>
      <c r="AG795" s="14"/>
    </row>
    <row r="796" spans="32:33" s="3" customFormat="1" x14ac:dyDescent="0.25">
      <c r="AF796" s="13"/>
      <c r="AG796" s="14"/>
    </row>
    <row r="797" spans="32:33" s="3" customFormat="1" x14ac:dyDescent="0.25">
      <c r="AF797" s="13"/>
      <c r="AG797" s="14"/>
    </row>
    <row r="798" spans="32:33" s="3" customFormat="1" x14ac:dyDescent="0.25">
      <c r="AF798" s="13"/>
      <c r="AG798" s="14"/>
    </row>
    <row r="799" spans="32:33" s="3" customFormat="1" x14ac:dyDescent="0.25">
      <c r="AF799" s="13"/>
      <c r="AG799" s="14"/>
    </row>
    <row r="800" spans="32:33" s="3" customFormat="1" x14ac:dyDescent="0.25">
      <c r="AF800" s="13"/>
      <c r="AG800" s="14"/>
    </row>
    <row r="801" spans="32:33" s="3" customFormat="1" x14ac:dyDescent="0.25">
      <c r="AF801" s="13"/>
      <c r="AG801" s="14"/>
    </row>
    <row r="802" spans="32:33" s="3" customFormat="1" x14ac:dyDescent="0.25">
      <c r="AF802" s="13"/>
      <c r="AG802" s="14"/>
    </row>
    <row r="803" spans="32:33" s="3" customFormat="1" x14ac:dyDescent="0.25">
      <c r="AF803" s="13"/>
      <c r="AG803" s="14"/>
    </row>
    <row r="804" spans="32:33" s="3" customFormat="1" x14ac:dyDescent="0.25">
      <c r="AF804" s="13"/>
      <c r="AG804" s="14"/>
    </row>
    <row r="805" spans="32:33" s="3" customFormat="1" x14ac:dyDescent="0.25">
      <c r="AF805" s="13"/>
      <c r="AG805" s="14"/>
    </row>
    <row r="806" spans="32:33" s="3" customFormat="1" x14ac:dyDescent="0.25">
      <c r="AF806" s="13"/>
      <c r="AG806" s="14"/>
    </row>
    <row r="807" spans="32:33" s="3" customFormat="1" x14ac:dyDescent="0.25">
      <c r="AF807" s="13"/>
      <c r="AG807" s="14"/>
    </row>
    <row r="808" spans="32:33" s="3" customFormat="1" x14ac:dyDescent="0.25">
      <c r="AF808" s="13"/>
      <c r="AG808" s="14"/>
    </row>
    <row r="809" spans="32:33" s="3" customFormat="1" x14ac:dyDescent="0.25">
      <c r="AF809" s="13"/>
      <c r="AG809" s="14"/>
    </row>
    <row r="810" spans="32:33" s="3" customFormat="1" x14ac:dyDescent="0.25">
      <c r="AF810" s="13"/>
      <c r="AG810" s="14"/>
    </row>
    <row r="811" spans="32:33" s="3" customFormat="1" x14ac:dyDescent="0.25">
      <c r="AF811" s="13"/>
      <c r="AG811" s="14"/>
    </row>
    <row r="812" spans="32:33" s="3" customFormat="1" x14ac:dyDescent="0.25">
      <c r="AF812" s="13"/>
      <c r="AG812" s="14"/>
    </row>
    <row r="813" spans="32:33" s="3" customFormat="1" x14ac:dyDescent="0.25">
      <c r="AF813" s="13"/>
      <c r="AG813" s="14"/>
    </row>
    <row r="814" spans="32:33" s="3" customFormat="1" x14ac:dyDescent="0.25">
      <c r="AF814" s="13"/>
      <c r="AG814" s="14"/>
    </row>
    <row r="815" spans="32:33" s="3" customFormat="1" x14ac:dyDescent="0.25">
      <c r="AF815" s="13"/>
      <c r="AG815" s="14"/>
    </row>
    <row r="816" spans="32:33" s="3" customFormat="1" x14ac:dyDescent="0.25">
      <c r="AF816" s="13"/>
      <c r="AG816" s="14"/>
    </row>
    <row r="817" spans="32:33" s="3" customFormat="1" x14ac:dyDescent="0.25">
      <c r="AF817" s="13"/>
      <c r="AG817" s="14"/>
    </row>
    <row r="818" spans="32:33" s="3" customFormat="1" x14ac:dyDescent="0.25">
      <c r="AF818" s="13"/>
      <c r="AG818" s="14"/>
    </row>
    <row r="819" spans="32:33" s="3" customFormat="1" x14ac:dyDescent="0.25">
      <c r="AF819" s="13"/>
      <c r="AG819" s="14"/>
    </row>
    <row r="820" spans="32:33" s="3" customFormat="1" x14ac:dyDescent="0.25">
      <c r="AF820" s="13"/>
      <c r="AG820" s="14"/>
    </row>
    <row r="821" spans="32:33" s="3" customFormat="1" x14ac:dyDescent="0.25">
      <c r="AF821" s="13"/>
      <c r="AG821" s="14"/>
    </row>
    <row r="822" spans="32:33" s="3" customFormat="1" x14ac:dyDescent="0.25">
      <c r="AF822" s="13"/>
      <c r="AG822" s="14"/>
    </row>
    <row r="823" spans="32:33" s="3" customFormat="1" x14ac:dyDescent="0.25">
      <c r="AF823" s="13"/>
      <c r="AG823" s="14"/>
    </row>
    <row r="824" spans="32:33" s="3" customFormat="1" x14ac:dyDescent="0.25">
      <c r="AF824" s="13"/>
      <c r="AG824" s="14"/>
    </row>
    <row r="825" spans="32:33" s="3" customFormat="1" x14ac:dyDescent="0.25">
      <c r="AF825" s="13"/>
      <c r="AG825" s="14"/>
    </row>
    <row r="826" spans="32:33" s="3" customFormat="1" x14ac:dyDescent="0.25">
      <c r="AF826" s="13"/>
      <c r="AG826" s="14"/>
    </row>
    <row r="827" spans="32:33" s="3" customFormat="1" x14ac:dyDescent="0.25">
      <c r="AF827" s="13"/>
      <c r="AG827" s="14"/>
    </row>
    <row r="828" spans="32:33" s="3" customFormat="1" x14ac:dyDescent="0.25">
      <c r="AF828" s="13"/>
      <c r="AG828" s="14"/>
    </row>
    <row r="829" spans="32:33" s="3" customFormat="1" x14ac:dyDescent="0.25">
      <c r="AF829" s="13"/>
      <c r="AG829" s="14"/>
    </row>
    <row r="830" spans="32:33" s="3" customFormat="1" x14ac:dyDescent="0.25">
      <c r="AF830" s="13"/>
      <c r="AG830" s="14"/>
    </row>
    <row r="831" spans="32:33" s="3" customFormat="1" x14ac:dyDescent="0.25">
      <c r="AF831" s="13"/>
      <c r="AG831" s="14"/>
    </row>
    <row r="832" spans="32:33" s="3" customFormat="1" x14ac:dyDescent="0.25">
      <c r="AF832" s="13"/>
      <c r="AG832" s="14"/>
    </row>
    <row r="833" spans="32:33" s="3" customFormat="1" x14ac:dyDescent="0.25">
      <c r="AF833" s="13"/>
      <c r="AG833" s="14"/>
    </row>
    <row r="834" spans="32:33" s="3" customFormat="1" x14ac:dyDescent="0.25">
      <c r="AF834" s="13"/>
      <c r="AG834" s="14"/>
    </row>
    <row r="835" spans="32:33" s="3" customFormat="1" x14ac:dyDescent="0.25">
      <c r="AF835" s="13"/>
      <c r="AG835" s="14"/>
    </row>
    <row r="836" spans="32:33" s="3" customFormat="1" x14ac:dyDescent="0.25">
      <c r="AF836" s="13"/>
      <c r="AG836" s="14"/>
    </row>
    <row r="837" spans="32:33" s="3" customFormat="1" x14ac:dyDescent="0.25">
      <c r="AF837" s="13"/>
      <c r="AG837" s="14"/>
    </row>
    <row r="838" spans="32:33" s="3" customFormat="1" x14ac:dyDescent="0.25">
      <c r="AF838" s="13"/>
      <c r="AG838" s="14"/>
    </row>
    <row r="839" spans="32:33" s="3" customFormat="1" x14ac:dyDescent="0.25">
      <c r="AF839" s="13"/>
      <c r="AG839" s="14"/>
    </row>
    <row r="840" spans="32:33" s="3" customFormat="1" x14ac:dyDescent="0.25">
      <c r="AF840" s="13"/>
      <c r="AG840" s="14"/>
    </row>
    <row r="841" spans="32:33" s="3" customFormat="1" x14ac:dyDescent="0.25">
      <c r="AF841" s="13"/>
      <c r="AG841" s="14"/>
    </row>
    <row r="842" spans="32:33" s="3" customFormat="1" x14ac:dyDescent="0.25">
      <c r="AF842" s="13"/>
      <c r="AG842" s="14"/>
    </row>
    <row r="843" spans="32:33" s="3" customFormat="1" x14ac:dyDescent="0.25">
      <c r="AF843" s="13"/>
      <c r="AG843" s="14"/>
    </row>
    <row r="844" spans="32:33" s="3" customFormat="1" x14ac:dyDescent="0.25">
      <c r="AF844" s="13"/>
      <c r="AG844" s="14"/>
    </row>
    <row r="845" spans="32:33" s="3" customFormat="1" x14ac:dyDescent="0.25">
      <c r="AF845" s="13"/>
      <c r="AG845" s="14"/>
    </row>
    <row r="846" spans="32:33" s="3" customFormat="1" x14ac:dyDescent="0.25">
      <c r="AF846" s="13"/>
      <c r="AG846" s="14"/>
    </row>
    <row r="847" spans="32:33" s="3" customFormat="1" x14ac:dyDescent="0.25">
      <c r="AF847" s="13"/>
      <c r="AG847" s="14"/>
    </row>
    <row r="848" spans="32:33" s="3" customFormat="1" x14ac:dyDescent="0.25">
      <c r="AF848" s="13"/>
      <c r="AG848" s="14"/>
    </row>
    <row r="849" spans="32:33" s="3" customFormat="1" x14ac:dyDescent="0.25">
      <c r="AF849" s="13"/>
      <c r="AG849" s="14"/>
    </row>
    <row r="850" spans="32:33" s="3" customFormat="1" x14ac:dyDescent="0.25">
      <c r="AF850" s="13"/>
      <c r="AG850" s="14"/>
    </row>
    <row r="851" spans="32:33" s="3" customFormat="1" x14ac:dyDescent="0.25">
      <c r="AF851" s="13"/>
      <c r="AG851" s="14"/>
    </row>
    <row r="852" spans="32:33" s="3" customFormat="1" x14ac:dyDescent="0.25">
      <c r="AF852" s="13"/>
      <c r="AG852" s="14"/>
    </row>
    <row r="853" spans="32:33" s="3" customFormat="1" x14ac:dyDescent="0.25">
      <c r="AF853" s="13"/>
      <c r="AG853" s="14"/>
    </row>
    <row r="854" spans="32:33" s="3" customFormat="1" x14ac:dyDescent="0.25">
      <c r="AF854" s="13"/>
      <c r="AG854" s="14"/>
    </row>
    <row r="855" spans="32:33" s="3" customFormat="1" x14ac:dyDescent="0.25">
      <c r="AF855" s="13"/>
      <c r="AG855" s="14"/>
    </row>
    <row r="856" spans="32:33" s="3" customFormat="1" x14ac:dyDescent="0.25">
      <c r="AF856" s="13"/>
      <c r="AG856" s="14"/>
    </row>
    <row r="857" spans="32:33" s="3" customFormat="1" x14ac:dyDescent="0.25">
      <c r="AF857" s="13"/>
      <c r="AG857" s="14"/>
    </row>
    <row r="858" spans="32:33" s="3" customFormat="1" x14ac:dyDescent="0.25">
      <c r="AF858" s="13"/>
      <c r="AG858" s="14"/>
    </row>
    <row r="859" spans="32:33" s="3" customFormat="1" x14ac:dyDescent="0.25">
      <c r="AF859" s="13"/>
      <c r="AG859" s="14"/>
    </row>
    <row r="860" spans="32:33" s="3" customFormat="1" x14ac:dyDescent="0.25">
      <c r="AF860" s="13"/>
      <c r="AG860" s="14"/>
    </row>
    <row r="861" spans="32:33" s="3" customFormat="1" x14ac:dyDescent="0.25">
      <c r="AF861" s="13"/>
      <c r="AG861" s="14"/>
    </row>
    <row r="862" spans="32:33" s="3" customFormat="1" x14ac:dyDescent="0.25">
      <c r="AF862" s="13"/>
      <c r="AG862" s="14"/>
    </row>
    <row r="863" spans="32:33" s="3" customFormat="1" x14ac:dyDescent="0.25">
      <c r="AF863" s="13"/>
      <c r="AG863" s="14"/>
    </row>
    <row r="864" spans="32:33" s="3" customFormat="1" x14ac:dyDescent="0.25">
      <c r="AF864" s="13"/>
      <c r="AG864" s="14"/>
    </row>
    <row r="865" spans="32:33" s="3" customFormat="1" x14ac:dyDescent="0.25">
      <c r="AF865" s="13"/>
      <c r="AG865" s="14"/>
    </row>
    <row r="866" spans="32:33" s="3" customFormat="1" x14ac:dyDescent="0.25">
      <c r="AF866" s="13"/>
      <c r="AG866" s="14"/>
    </row>
    <row r="867" spans="32:33" s="3" customFormat="1" x14ac:dyDescent="0.25">
      <c r="AF867" s="13"/>
      <c r="AG867" s="14"/>
    </row>
    <row r="868" spans="32:33" s="3" customFormat="1" x14ac:dyDescent="0.25">
      <c r="AF868" s="13"/>
      <c r="AG868" s="14"/>
    </row>
    <row r="869" spans="32:33" s="3" customFormat="1" x14ac:dyDescent="0.25">
      <c r="AF869" s="13"/>
      <c r="AG869" s="14"/>
    </row>
    <row r="870" spans="32:33" s="3" customFormat="1" x14ac:dyDescent="0.25">
      <c r="AF870" s="13"/>
      <c r="AG870" s="14"/>
    </row>
    <row r="871" spans="32:33" s="3" customFormat="1" x14ac:dyDescent="0.25">
      <c r="AF871" s="13"/>
      <c r="AG871" s="14"/>
    </row>
    <row r="872" spans="32:33" s="3" customFormat="1" x14ac:dyDescent="0.25">
      <c r="AF872" s="13"/>
      <c r="AG872" s="14"/>
    </row>
    <row r="873" spans="32:33" s="3" customFormat="1" x14ac:dyDescent="0.25">
      <c r="AF873" s="13"/>
      <c r="AG873" s="14"/>
    </row>
    <row r="874" spans="32:33" s="3" customFormat="1" x14ac:dyDescent="0.25">
      <c r="AF874" s="13"/>
      <c r="AG874" s="14"/>
    </row>
    <row r="875" spans="32:33" s="3" customFormat="1" x14ac:dyDescent="0.25">
      <c r="AF875" s="13"/>
      <c r="AG875" s="14"/>
    </row>
    <row r="876" spans="32:33" s="3" customFormat="1" x14ac:dyDescent="0.25">
      <c r="AF876" s="13"/>
      <c r="AG876" s="14"/>
    </row>
    <row r="877" spans="32:33" s="3" customFormat="1" x14ac:dyDescent="0.25">
      <c r="AF877" s="13"/>
      <c r="AG877" s="14"/>
    </row>
    <row r="878" spans="32:33" s="3" customFormat="1" x14ac:dyDescent="0.25">
      <c r="AF878" s="13"/>
      <c r="AG878" s="14"/>
    </row>
    <row r="879" spans="32:33" s="3" customFormat="1" x14ac:dyDescent="0.25">
      <c r="AF879" s="13"/>
      <c r="AG879" s="14"/>
    </row>
    <row r="880" spans="32:33" s="3" customFormat="1" x14ac:dyDescent="0.25">
      <c r="AF880" s="13"/>
      <c r="AG880" s="14"/>
    </row>
    <row r="881" spans="32:33" s="3" customFormat="1" x14ac:dyDescent="0.25">
      <c r="AF881" s="13"/>
      <c r="AG881" s="14"/>
    </row>
    <row r="882" spans="32:33" s="3" customFormat="1" x14ac:dyDescent="0.25">
      <c r="AF882" s="13"/>
      <c r="AG882" s="14"/>
    </row>
    <row r="883" spans="32:33" s="3" customFormat="1" x14ac:dyDescent="0.25">
      <c r="AF883" s="13"/>
      <c r="AG883" s="14"/>
    </row>
    <row r="884" spans="32:33" s="3" customFormat="1" x14ac:dyDescent="0.25">
      <c r="AF884" s="13"/>
      <c r="AG884" s="14"/>
    </row>
    <row r="885" spans="32:33" s="3" customFormat="1" x14ac:dyDescent="0.25">
      <c r="AF885" s="13"/>
      <c r="AG885" s="14"/>
    </row>
    <row r="886" spans="32:33" s="3" customFormat="1" x14ac:dyDescent="0.25">
      <c r="AF886" s="13"/>
      <c r="AG886" s="14"/>
    </row>
    <row r="887" spans="32:33" s="3" customFormat="1" x14ac:dyDescent="0.25">
      <c r="AF887" s="13"/>
      <c r="AG887" s="14"/>
    </row>
    <row r="888" spans="32:33" s="3" customFormat="1" x14ac:dyDescent="0.25">
      <c r="AF888" s="13"/>
      <c r="AG888" s="14"/>
    </row>
    <row r="889" spans="32:33" s="3" customFormat="1" x14ac:dyDescent="0.25">
      <c r="AF889" s="13"/>
      <c r="AG889" s="14"/>
    </row>
    <row r="890" spans="32:33" s="3" customFormat="1" x14ac:dyDescent="0.25">
      <c r="AF890" s="13"/>
      <c r="AG890" s="14"/>
    </row>
    <row r="891" spans="32:33" s="3" customFormat="1" x14ac:dyDescent="0.25">
      <c r="AF891" s="13"/>
      <c r="AG891" s="14"/>
    </row>
    <row r="892" spans="32:33" s="3" customFormat="1" x14ac:dyDescent="0.25">
      <c r="AF892" s="13"/>
      <c r="AG892" s="14"/>
    </row>
    <row r="893" spans="32:33" s="3" customFormat="1" x14ac:dyDescent="0.25">
      <c r="AF893" s="13"/>
      <c r="AG893" s="14"/>
    </row>
    <row r="894" spans="32:33" s="3" customFormat="1" x14ac:dyDescent="0.25">
      <c r="AF894" s="13"/>
      <c r="AG894" s="14"/>
    </row>
    <row r="895" spans="32:33" s="3" customFormat="1" x14ac:dyDescent="0.25">
      <c r="AF895" s="13"/>
      <c r="AG895" s="14"/>
    </row>
    <row r="896" spans="32:33" s="3" customFormat="1" x14ac:dyDescent="0.25">
      <c r="AF896" s="13"/>
      <c r="AG896" s="14"/>
    </row>
    <row r="897" spans="32:33" s="3" customFormat="1" x14ac:dyDescent="0.25">
      <c r="AF897" s="13"/>
      <c r="AG897" s="14"/>
    </row>
    <row r="898" spans="32:33" s="3" customFormat="1" x14ac:dyDescent="0.25">
      <c r="AF898" s="13"/>
      <c r="AG898" s="14"/>
    </row>
    <row r="899" spans="32:33" s="3" customFormat="1" x14ac:dyDescent="0.25">
      <c r="AF899" s="13"/>
      <c r="AG899" s="14"/>
    </row>
    <row r="900" spans="32:33" s="3" customFormat="1" x14ac:dyDescent="0.25">
      <c r="AF900" s="13"/>
      <c r="AG900" s="14"/>
    </row>
    <row r="901" spans="32:33" s="3" customFormat="1" x14ac:dyDescent="0.25">
      <c r="AF901" s="13"/>
      <c r="AG901" s="14"/>
    </row>
    <row r="902" spans="32:33" s="3" customFormat="1" x14ac:dyDescent="0.25">
      <c r="AF902" s="13"/>
      <c r="AG902" s="14"/>
    </row>
    <row r="903" spans="32:33" s="3" customFormat="1" x14ac:dyDescent="0.25">
      <c r="AF903" s="13"/>
      <c r="AG903" s="14"/>
    </row>
    <row r="904" spans="32:33" s="3" customFormat="1" x14ac:dyDescent="0.25">
      <c r="AF904" s="13"/>
      <c r="AG904" s="14"/>
    </row>
    <row r="905" spans="32:33" s="3" customFormat="1" x14ac:dyDescent="0.25">
      <c r="AF905" s="13"/>
      <c r="AG905" s="14"/>
    </row>
    <row r="906" spans="32:33" s="3" customFormat="1" x14ac:dyDescent="0.25">
      <c r="AF906" s="13"/>
      <c r="AG906" s="14"/>
    </row>
    <row r="907" spans="32:33" s="3" customFormat="1" x14ac:dyDescent="0.25">
      <c r="AF907" s="13"/>
      <c r="AG907" s="14"/>
    </row>
    <row r="908" spans="32:33" s="3" customFormat="1" x14ac:dyDescent="0.25">
      <c r="AF908" s="13"/>
      <c r="AG908" s="14"/>
    </row>
    <row r="909" spans="32:33" s="3" customFormat="1" x14ac:dyDescent="0.25">
      <c r="AF909" s="13"/>
      <c r="AG909" s="14"/>
    </row>
    <row r="910" spans="32:33" s="3" customFormat="1" x14ac:dyDescent="0.25">
      <c r="AF910" s="13"/>
      <c r="AG910" s="14"/>
    </row>
    <row r="911" spans="32:33" s="3" customFormat="1" x14ac:dyDescent="0.25">
      <c r="AF911" s="13"/>
      <c r="AG911" s="14"/>
    </row>
    <row r="912" spans="32:33" s="3" customFormat="1" x14ac:dyDescent="0.25">
      <c r="AF912" s="13"/>
      <c r="AG912" s="14"/>
    </row>
    <row r="913" spans="32:33" s="3" customFormat="1" x14ac:dyDescent="0.25">
      <c r="AF913" s="13"/>
      <c r="AG913" s="14"/>
    </row>
    <row r="914" spans="32:33" s="3" customFormat="1" x14ac:dyDescent="0.25">
      <c r="AF914" s="13"/>
      <c r="AG914" s="14"/>
    </row>
    <row r="915" spans="32:33" s="3" customFormat="1" x14ac:dyDescent="0.25">
      <c r="AF915" s="13"/>
      <c r="AG915" s="14"/>
    </row>
    <row r="916" spans="32:33" s="3" customFormat="1" x14ac:dyDescent="0.25">
      <c r="AF916" s="13"/>
      <c r="AG916" s="14"/>
    </row>
    <row r="917" spans="32:33" s="3" customFormat="1" x14ac:dyDescent="0.25">
      <c r="AF917" s="13"/>
      <c r="AG917" s="14"/>
    </row>
    <row r="918" spans="32:33" s="3" customFormat="1" x14ac:dyDescent="0.25">
      <c r="AF918" s="13"/>
      <c r="AG918" s="14"/>
    </row>
    <row r="919" spans="32:33" s="3" customFormat="1" x14ac:dyDescent="0.25">
      <c r="AF919" s="13"/>
      <c r="AG919" s="14"/>
    </row>
    <row r="920" spans="32:33" s="3" customFormat="1" x14ac:dyDescent="0.25">
      <c r="AF920" s="13"/>
      <c r="AG920" s="14"/>
    </row>
    <row r="921" spans="32:33" s="3" customFormat="1" x14ac:dyDescent="0.25">
      <c r="AF921" s="13"/>
      <c r="AG921" s="14"/>
    </row>
    <row r="922" spans="32:33" s="3" customFormat="1" x14ac:dyDescent="0.25">
      <c r="AF922" s="13"/>
      <c r="AG922" s="14"/>
    </row>
    <row r="923" spans="32:33" s="3" customFormat="1" x14ac:dyDescent="0.25">
      <c r="AF923" s="13"/>
      <c r="AG923" s="14"/>
    </row>
    <row r="924" spans="32:33" s="3" customFormat="1" x14ac:dyDescent="0.25">
      <c r="AF924" s="13"/>
      <c r="AG924" s="14"/>
    </row>
    <row r="925" spans="32:33" s="3" customFormat="1" x14ac:dyDescent="0.25">
      <c r="AF925" s="13"/>
      <c r="AG925" s="14"/>
    </row>
    <row r="926" spans="32:33" s="3" customFormat="1" x14ac:dyDescent="0.25">
      <c r="AF926" s="13"/>
      <c r="AG926" s="14"/>
    </row>
    <row r="927" spans="32:33" s="3" customFormat="1" x14ac:dyDescent="0.25">
      <c r="AF927" s="13"/>
      <c r="AG927" s="14"/>
    </row>
    <row r="928" spans="32:33" s="3" customFormat="1" x14ac:dyDescent="0.25">
      <c r="AF928" s="13"/>
      <c r="AG928" s="14"/>
    </row>
    <row r="929" spans="32:33" s="3" customFormat="1" x14ac:dyDescent="0.25">
      <c r="AF929" s="13"/>
      <c r="AG929" s="14"/>
    </row>
    <row r="930" spans="32:33" s="3" customFormat="1" x14ac:dyDescent="0.25">
      <c r="AF930" s="13"/>
      <c r="AG930" s="14"/>
    </row>
    <row r="931" spans="32:33" s="3" customFormat="1" x14ac:dyDescent="0.25">
      <c r="AF931" s="13"/>
      <c r="AG931" s="14"/>
    </row>
    <row r="932" spans="32:33" s="3" customFormat="1" x14ac:dyDescent="0.25">
      <c r="AF932" s="13"/>
      <c r="AG932" s="14"/>
    </row>
    <row r="933" spans="32:33" s="3" customFormat="1" x14ac:dyDescent="0.25">
      <c r="AF933" s="13"/>
      <c r="AG933" s="14"/>
    </row>
    <row r="934" spans="32:33" s="3" customFormat="1" x14ac:dyDescent="0.25">
      <c r="AF934" s="13"/>
      <c r="AG934" s="14"/>
    </row>
    <row r="935" spans="32:33" s="3" customFormat="1" x14ac:dyDescent="0.25">
      <c r="AF935" s="13"/>
      <c r="AG935" s="14"/>
    </row>
    <row r="936" spans="32:33" s="3" customFormat="1" x14ac:dyDescent="0.25">
      <c r="AF936" s="13"/>
      <c r="AG936" s="14"/>
    </row>
    <row r="937" spans="32:33" s="3" customFormat="1" x14ac:dyDescent="0.25">
      <c r="AF937" s="13"/>
      <c r="AG937" s="14"/>
    </row>
    <row r="938" spans="32:33" s="3" customFormat="1" x14ac:dyDescent="0.25">
      <c r="AF938" s="13"/>
      <c r="AG938" s="14"/>
    </row>
    <row r="939" spans="32:33" s="3" customFormat="1" x14ac:dyDescent="0.25">
      <c r="AF939" s="13"/>
      <c r="AG939" s="14"/>
    </row>
    <row r="940" spans="32:33" s="3" customFormat="1" x14ac:dyDescent="0.25">
      <c r="AF940" s="13"/>
      <c r="AG940" s="14"/>
    </row>
    <row r="941" spans="32:33" s="3" customFormat="1" x14ac:dyDescent="0.25">
      <c r="AF941" s="13"/>
      <c r="AG941" s="14"/>
    </row>
    <row r="942" spans="32:33" s="3" customFormat="1" x14ac:dyDescent="0.25">
      <c r="AF942" s="13"/>
      <c r="AG942" s="14"/>
    </row>
    <row r="943" spans="32:33" s="3" customFormat="1" x14ac:dyDescent="0.25">
      <c r="AF943" s="13"/>
      <c r="AG943" s="14"/>
    </row>
    <row r="944" spans="32:33" s="3" customFormat="1" x14ac:dyDescent="0.25">
      <c r="AF944" s="13"/>
      <c r="AG944" s="14"/>
    </row>
    <row r="945" spans="32:33" s="3" customFormat="1" x14ac:dyDescent="0.25">
      <c r="AF945" s="13"/>
      <c r="AG945" s="14"/>
    </row>
    <row r="946" spans="32:33" s="3" customFormat="1" x14ac:dyDescent="0.25">
      <c r="AF946" s="13"/>
      <c r="AG946" s="14"/>
    </row>
    <row r="947" spans="32:33" s="3" customFormat="1" x14ac:dyDescent="0.25">
      <c r="AF947" s="13"/>
      <c r="AG947" s="14"/>
    </row>
    <row r="948" spans="32:33" s="3" customFormat="1" x14ac:dyDescent="0.25">
      <c r="AF948" s="13"/>
      <c r="AG948" s="14"/>
    </row>
    <row r="949" spans="32:33" s="3" customFormat="1" x14ac:dyDescent="0.25">
      <c r="AF949" s="13"/>
      <c r="AG949" s="14"/>
    </row>
    <row r="950" spans="32:33" s="3" customFormat="1" x14ac:dyDescent="0.25">
      <c r="AF950" s="13"/>
      <c r="AG950" s="14"/>
    </row>
    <row r="951" spans="32:33" s="3" customFormat="1" x14ac:dyDescent="0.25">
      <c r="AF951" s="13"/>
      <c r="AG951" s="14"/>
    </row>
    <row r="952" spans="32:33" s="3" customFormat="1" x14ac:dyDescent="0.25">
      <c r="AF952" s="13"/>
      <c r="AG952" s="14"/>
    </row>
    <row r="953" spans="32:33" s="3" customFormat="1" x14ac:dyDescent="0.25">
      <c r="AF953" s="13"/>
      <c r="AG953" s="14"/>
    </row>
    <row r="954" spans="32:33" s="3" customFormat="1" x14ac:dyDescent="0.25">
      <c r="AF954" s="13"/>
      <c r="AG954" s="14"/>
    </row>
    <row r="955" spans="32:33" s="3" customFormat="1" x14ac:dyDescent="0.25">
      <c r="AF955" s="13"/>
      <c r="AG955" s="14"/>
    </row>
    <row r="956" spans="32:33" s="3" customFormat="1" x14ac:dyDescent="0.25">
      <c r="AF956" s="13"/>
      <c r="AG956" s="14"/>
    </row>
    <row r="957" spans="32:33" s="3" customFormat="1" x14ac:dyDescent="0.25">
      <c r="AF957" s="13"/>
      <c r="AG957" s="14"/>
    </row>
    <row r="958" spans="32:33" s="3" customFormat="1" x14ac:dyDescent="0.25">
      <c r="AF958" s="13"/>
      <c r="AG958" s="14"/>
    </row>
    <row r="959" spans="32:33" s="3" customFormat="1" x14ac:dyDescent="0.25">
      <c r="AF959" s="13"/>
      <c r="AG959" s="14"/>
    </row>
    <row r="960" spans="32:33" s="3" customFormat="1" x14ac:dyDescent="0.25">
      <c r="AF960" s="13"/>
      <c r="AG960" s="14"/>
    </row>
    <row r="961" spans="32:33" s="3" customFormat="1" x14ac:dyDescent="0.25">
      <c r="AF961" s="13"/>
      <c r="AG961" s="14"/>
    </row>
    <row r="962" spans="32:33" s="3" customFormat="1" x14ac:dyDescent="0.25">
      <c r="AF962" s="13"/>
      <c r="AG962" s="14"/>
    </row>
    <row r="963" spans="32:33" s="3" customFormat="1" x14ac:dyDescent="0.25">
      <c r="AF963" s="13"/>
      <c r="AG963" s="14"/>
    </row>
    <row r="964" spans="32:33" s="3" customFormat="1" x14ac:dyDescent="0.25">
      <c r="AF964" s="13"/>
      <c r="AG964" s="14"/>
    </row>
    <row r="965" spans="32:33" s="3" customFormat="1" x14ac:dyDescent="0.25">
      <c r="AF965" s="13"/>
      <c r="AG965" s="14"/>
    </row>
    <row r="966" spans="32:33" s="3" customFormat="1" x14ac:dyDescent="0.25">
      <c r="AF966" s="13"/>
      <c r="AG966" s="14"/>
    </row>
    <row r="967" spans="32:33" s="3" customFormat="1" x14ac:dyDescent="0.25">
      <c r="AF967" s="13"/>
      <c r="AG967" s="14"/>
    </row>
    <row r="968" spans="32:33" s="3" customFormat="1" x14ac:dyDescent="0.25">
      <c r="AF968" s="13"/>
      <c r="AG968" s="14"/>
    </row>
    <row r="969" spans="32:33" s="3" customFormat="1" x14ac:dyDescent="0.25">
      <c r="AF969" s="13"/>
      <c r="AG969" s="14"/>
    </row>
    <row r="970" spans="32:33" s="3" customFormat="1" x14ac:dyDescent="0.25">
      <c r="AF970" s="13"/>
      <c r="AG970" s="14"/>
    </row>
    <row r="971" spans="32:33" s="3" customFormat="1" x14ac:dyDescent="0.25">
      <c r="AF971" s="13"/>
      <c r="AG971" s="14"/>
    </row>
    <row r="972" spans="32:33" s="3" customFormat="1" x14ac:dyDescent="0.25">
      <c r="AF972" s="13"/>
      <c r="AG972" s="14"/>
    </row>
    <row r="973" spans="32:33" s="3" customFormat="1" x14ac:dyDescent="0.25">
      <c r="AF973" s="13"/>
      <c r="AG973" s="14"/>
    </row>
    <row r="974" spans="32:33" s="3" customFormat="1" x14ac:dyDescent="0.25">
      <c r="AF974" s="13"/>
      <c r="AG974" s="14"/>
    </row>
    <row r="975" spans="32:33" s="3" customFormat="1" x14ac:dyDescent="0.25">
      <c r="AF975" s="13"/>
      <c r="AG975" s="14"/>
    </row>
    <row r="976" spans="32:33" s="3" customFormat="1" x14ac:dyDescent="0.25">
      <c r="AF976" s="13"/>
      <c r="AG976" s="14"/>
    </row>
    <row r="977" spans="32:33" s="3" customFormat="1" x14ac:dyDescent="0.25">
      <c r="AF977" s="13"/>
      <c r="AG977" s="14"/>
    </row>
    <row r="978" spans="32:33" s="3" customFormat="1" x14ac:dyDescent="0.25">
      <c r="AF978" s="13"/>
      <c r="AG978" s="14"/>
    </row>
    <row r="979" spans="32:33" s="3" customFormat="1" x14ac:dyDescent="0.25">
      <c r="AF979" s="13"/>
      <c r="AG979" s="14"/>
    </row>
    <row r="980" spans="32:33" s="3" customFormat="1" x14ac:dyDescent="0.25">
      <c r="AF980" s="13"/>
      <c r="AG980" s="14"/>
    </row>
    <row r="981" spans="32:33" s="3" customFormat="1" x14ac:dyDescent="0.25">
      <c r="AF981" s="13"/>
      <c r="AG981" s="14"/>
    </row>
    <row r="982" spans="32:33" s="3" customFormat="1" x14ac:dyDescent="0.25">
      <c r="AF982" s="13"/>
      <c r="AG982" s="14"/>
    </row>
    <row r="983" spans="32:33" s="3" customFormat="1" x14ac:dyDescent="0.25">
      <c r="AF983" s="13"/>
      <c r="AG983" s="14"/>
    </row>
    <row r="984" spans="32:33" s="3" customFormat="1" x14ac:dyDescent="0.25">
      <c r="AF984" s="13"/>
      <c r="AG984" s="14"/>
    </row>
    <row r="985" spans="32:33" s="3" customFormat="1" x14ac:dyDescent="0.25">
      <c r="AF985" s="13"/>
      <c r="AG985" s="14"/>
    </row>
    <row r="986" spans="32:33" s="3" customFormat="1" x14ac:dyDescent="0.25">
      <c r="AF986" s="13"/>
      <c r="AG986" s="14"/>
    </row>
    <row r="987" spans="32:33" s="3" customFormat="1" x14ac:dyDescent="0.25">
      <c r="AF987" s="13"/>
      <c r="AG987" s="14"/>
    </row>
    <row r="988" spans="32:33" s="3" customFormat="1" x14ac:dyDescent="0.25">
      <c r="AF988" s="13"/>
      <c r="AG988" s="14"/>
    </row>
    <row r="989" spans="32:33" s="3" customFormat="1" x14ac:dyDescent="0.25">
      <c r="AF989" s="13"/>
      <c r="AG989" s="14"/>
    </row>
    <row r="990" spans="32:33" s="3" customFormat="1" x14ac:dyDescent="0.25">
      <c r="AF990" s="13"/>
      <c r="AG990" s="14"/>
    </row>
    <row r="991" spans="32:33" s="3" customFormat="1" x14ac:dyDescent="0.25">
      <c r="AF991" s="13"/>
      <c r="AG991" s="14"/>
    </row>
    <row r="992" spans="32:33" s="3" customFormat="1" x14ac:dyDescent="0.25">
      <c r="AF992" s="13"/>
      <c r="AG992" s="14"/>
    </row>
    <row r="993" spans="32:33" s="3" customFormat="1" x14ac:dyDescent="0.25">
      <c r="AF993" s="13"/>
      <c r="AG993" s="14"/>
    </row>
    <row r="994" spans="32:33" s="3" customFormat="1" x14ac:dyDescent="0.25">
      <c r="AF994" s="13"/>
      <c r="AG994" s="14"/>
    </row>
    <row r="995" spans="32:33" s="3" customFormat="1" x14ac:dyDescent="0.25">
      <c r="AF995" s="13"/>
      <c r="AG995" s="14"/>
    </row>
    <row r="996" spans="32:33" s="3" customFormat="1" x14ac:dyDescent="0.25">
      <c r="AF996" s="13"/>
      <c r="AG996" s="14"/>
    </row>
    <row r="997" spans="32:33" s="3" customFormat="1" x14ac:dyDescent="0.25">
      <c r="AF997" s="13"/>
      <c r="AG997" s="14"/>
    </row>
    <row r="998" spans="32:33" s="3" customFormat="1" x14ac:dyDescent="0.25">
      <c r="AF998" s="13"/>
      <c r="AG998" s="14"/>
    </row>
    <row r="999" spans="32:33" s="3" customFormat="1" x14ac:dyDescent="0.25">
      <c r="AF999" s="13"/>
      <c r="AG999" s="14"/>
    </row>
    <row r="1000" spans="32:33" s="3" customFormat="1" x14ac:dyDescent="0.25">
      <c r="AF1000" s="13"/>
      <c r="AG1000" s="14"/>
    </row>
    <row r="1001" spans="32:33" s="3" customFormat="1" x14ac:dyDescent="0.25">
      <c r="AF1001" s="13"/>
      <c r="AG1001" s="14"/>
    </row>
    <row r="1002" spans="32:33" s="3" customFormat="1" x14ac:dyDescent="0.25">
      <c r="AF1002" s="13"/>
      <c r="AG1002" s="14"/>
    </row>
    <row r="1003" spans="32:33" s="3" customFormat="1" x14ac:dyDescent="0.25">
      <c r="AF1003" s="13"/>
      <c r="AG1003" s="14"/>
    </row>
    <row r="1004" spans="32:33" s="3" customFormat="1" x14ac:dyDescent="0.25">
      <c r="AF1004" s="13"/>
      <c r="AG1004" s="14"/>
    </row>
    <row r="1005" spans="32:33" s="3" customFormat="1" x14ac:dyDescent="0.25">
      <c r="AF1005" s="13"/>
      <c r="AG1005" s="14"/>
    </row>
    <row r="1006" spans="32:33" s="3" customFormat="1" x14ac:dyDescent="0.25">
      <c r="AF1006" s="13"/>
      <c r="AG1006" s="14"/>
    </row>
    <row r="1007" spans="32:33" s="3" customFormat="1" x14ac:dyDescent="0.25">
      <c r="AF1007" s="13"/>
      <c r="AG1007" s="14"/>
    </row>
    <row r="1008" spans="32:33" s="3" customFormat="1" x14ac:dyDescent="0.25">
      <c r="AF1008" s="13"/>
      <c r="AG1008" s="14"/>
    </row>
    <row r="1009" spans="32:33" s="3" customFormat="1" x14ac:dyDescent="0.25">
      <c r="AF1009" s="13"/>
      <c r="AG1009" s="14"/>
    </row>
    <row r="1010" spans="32:33" s="3" customFormat="1" x14ac:dyDescent="0.25">
      <c r="AF1010" s="13"/>
      <c r="AG1010" s="14"/>
    </row>
    <row r="1011" spans="32:33" s="3" customFormat="1" x14ac:dyDescent="0.25">
      <c r="AF1011" s="13"/>
      <c r="AG1011" s="14"/>
    </row>
    <row r="1012" spans="32:33" s="3" customFormat="1" x14ac:dyDescent="0.25">
      <c r="AF1012" s="13"/>
      <c r="AG1012" s="14"/>
    </row>
    <row r="1013" spans="32:33" s="3" customFormat="1" x14ac:dyDescent="0.25">
      <c r="AF1013" s="13"/>
      <c r="AG1013" s="14"/>
    </row>
    <row r="1014" spans="32:33" s="3" customFormat="1" x14ac:dyDescent="0.25">
      <c r="AF1014" s="13"/>
      <c r="AG1014" s="14"/>
    </row>
    <row r="1015" spans="32:33" s="3" customFormat="1" x14ac:dyDescent="0.25">
      <c r="AF1015" s="13"/>
      <c r="AG1015" s="14"/>
    </row>
    <row r="1016" spans="32:33" s="3" customFormat="1" x14ac:dyDescent="0.25">
      <c r="AF1016" s="13"/>
      <c r="AG1016" s="14"/>
    </row>
    <row r="1017" spans="32:33" s="3" customFormat="1" x14ac:dyDescent="0.25">
      <c r="AF1017" s="13"/>
      <c r="AG1017" s="14"/>
    </row>
    <row r="1018" spans="32:33" s="3" customFormat="1" x14ac:dyDescent="0.25">
      <c r="AF1018" s="13"/>
      <c r="AG1018" s="14"/>
    </row>
    <row r="1019" spans="32:33" s="3" customFormat="1" x14ac:dyDescent="0.25">
      <c r="AF1019" s="13"/>
      <c r="AG1019" s="14"/>
    </row>
    <row r="1020" spans="32:33" s="3" customFormat="1" x14ac:dyDescent="0.25">
      <c r="AF1020" s="13"/>
      <c r="AG1020" s="14"/>
    </row>
    <row r="1021" spans="32:33" s="3" customFormat="1" x14ac:dyDescent="0.25">
      <c r="AF1021" s="13"/>
      <c r="AG1021" s="14"/>
    </row>
    <row r="1022" spans="32:33" s="3" customFormat="1" x14ac:dyDescent="0.25">
      <c r="AF1022" s="13"/>
      <c r="AG1022" s="14"/>
    </row>
    <row r="1023" spans="32:33" s="3" customFormat="1" x14ac:dyDescent="0.25">
      <c r="AF1023" s="13"/>
      <c r="AG1023" s="14"/>
    </row>
    <row r="1024" spans="32:33" s="3" customFormat="1" x14ac:dyDescent="0.25">
      <c r="AF1024" s="13"/>
      <c r="AG1024" s="14"/>
    </row>
    <row r="1025" spans="32:33" s="3" customFormat="1" x14ac:dyDescent="0.25">
      <c r="AF1025" s="13"/>
      <c r="AG1025" s="14"/>
    </row>
    <row r="1026" spans="32:33" s="3" customFormat="1" x14ac:dyDescent="0.25">
      <c r="AF1026" s="13"/>
      <c r="AG1026" s="14"/>
    </row>
    <row r="1027" spans="32:33" s="3" customFormat="1" x14ac:dyDescent="0.25">
      <c r="AF1027" s="13"/>
      <c r="AG1027" s="14"/>
    </row>
    <row r="1028" spans="32:33" s="3" customFormat="1" x14ac:dyDescent="0.25">
      <c r="AF1028" s="13"/>
      <c r="AG1028" s="14"/>
    </row>
    <row r="1029" spans="32:33" s="3" customFormat="1" x14ac:dyDescent="0.25">
      <c r="AF1029" s="13"/>
      <c r="AG1029" s="14"/>
    </row>
    <row r="1030" spans="32:33" s="3" customFormat="1" x14ac:dyDescent="0.25">
      <c r="AF1030" s="13"/>
      <c r="AG1030" s="14"/>
    </row>
    <row r="1031" spans="32:33" s="3" customFormat="1" x14ac:dyDescent="0.25">
      <c r="AF1031" s="13"/>
      <c r="AG1031" s="14"/>
    </row>
    <row r="1032" spans="32:33" s="3" customFormat="1" x14ac:dyDescent="0.25">
      <c r="AF1032" s="13"/>
      <c r="AG1032" s="14"/>
    </row>
    <row r="1033" spans="32:33" s="3" customFormat="1" x14ac:dyDescent="0.25">
      <c r="AF1033" s="13"/>
      <c r="AG1033" s="14"/>
    </row>
    <row r="1034" spans="32:33" s="3" customFormat="1" x14ac:dyDescent="0.25">
      <c r="AF1034" s="13"/>
      <c r="AG1034" s="14"/>
    </row>
    <row r="1035" spans="32:33" s="3" customFormat="1" x14ac:dyDescent="0.25">
      <c r="AF1035" s="13"/>
      <c r="AG1035" s="14"/>
    </row>
    <row r="1036" spans="32:33" s="3" customFormat="1" x14ac:dyDescent="0.25">
      <c r="AF1036" s="13"/>
      <c r="AG1036" s="14"/>
    </row>
    <row r="1037" spans="32:33" s="3" customFormat="1" x14ac:dyDescent="0.25">
      <c r="AF1037" s="13"/>
      <c r="AG1037" s="14"/>
    </row>
    <row r="1038" spans="32:33" s="3" customFormat="1" x14ac:dyDescent="0.25">
      <c r="AF1038" s="13"/>
      <c r="AG1038" s="14"/>
    </row>
    <row r="1039" spans="32:33" s="3" customFormat="1" x14ac:dyDescent="0.25">
      <c r="AF1039" s="13"/>
      <c r="AG1039" s="14"/>
    </row>
    <row r="1040" spans="32:33" s="3" customFormat="1" x14ac:dyDescent="0.25">
      <c r="AF1040" s="13"/>
      <c r="AG1040" s="14"/>
    </row>
    <row r="1041" spans="32:33" s="3" customFormat="1" x14ac:dyDescent="0.25">
      <c r="AF1041" s="13"/>
      <c r="AG1041" s="14"/>
    </row>
    <row r="1042" spans="32:33" s="3" customFormat="1" x14ac:dyDescent="0.25">
      <c r="AF1042" s="13"/>
      <c r="AG1042" s="14"/>
    </row>
    <row r="1043" spans="32:33" s="3" customFormat="1" x14ac:dyDescent="0.25">
      <c r="AF1043" s="13"/>
      <c r="AG1043" s="14"/>
    </row>
    <row r="1044" spans="32:33" s="3" customFormat="1" x14ac:dyDescent="0.25">
      <c r="AF1044" s="13"/>
      <c r="AG1044" s="14"/>
    </row>
    <row r="1045" spans="32:33" s="3" customFormat="1" x14ac:dyDescent="0.25">
      <c r="AF1045" s="13"/>
      <c r="AG1045" s="14"/>
    </row>
    <row r="1046" spans="32:33" s="3" customFormat="1" x14ac:dyDescent="0.25">
      <c r="AF1046" s="13"/>
      <c r="AG1046" s="14"/>
    </row>
    <row r="1047" spans="32:33" s="3" customFormat="1" x14ac:dyDescent="0.25">
      <c r="AF1047" s="13"/>
      <c r="AG1047" s="14"/>
    </row>
    <row r="1048" spans="32:33" s="3" customFormat="1" x14ac:dyDescent="0.25">
      <c r="AF1048" s="13"/>
      <c r="AG1048" s="14"/>
    </row>
    <row r="1049" spans="32:33" s="3" customFormat="1" x14ac:dyDescent="0.25">
      <c r="AF1049" s="13"/>
      <c r="AG1049" s="14"/>
    </row>
    <row r="1050" spans="32:33" s="3" customFormat="1" x14ac:dyDescent="0.25">
      <c r="AF1050" s="13"/>
      <c r="AG1050" s="14"/>
    </row>
    <row r="1051" spans="32:33" s="3" customFormat="1" x14ac:dyDescent="0.25">
      <c r="AF1051" s="13"/>
      <c r="AG1051" s="14"/>
    </row>
    <row r="1052" spans="32:33" s="3" customFormat="1" x14ac:dyDescent="0.25">
      <c r="AF1052" s="13"/>
      <c r="AG1052" s="14"/>
    </row>
    <row r="1053" spans="32:33" s="3" customFormat="1" x14ac:dyDescent="0.25">
      <c r="AF1053" s="13"/>
      <c r="AG1053" s="14"/>
    </row>
    <row r="1054" spans="32:33" s="3" customFormat="1" x14ac:dyDescent="0.25">
      <c r="AF1054" s="13"/>
      <c r="AG1054" s="14"/>
    </row>
    <row r="1055" spans="32:33" s="3" customFormat="1" x14ac:dyDescent="0.25">
      <c r="AF1055" s="13"/>
      <c r="AG1055" s="14"/>
    </row>
    <row r="1056" spans="32:33" s="3" customFormat="1" x14ac:dyDescent="0.25">
      <c r="AF1056" s="13"/>
      <c r="AG1056" s="14"/>
    </row>
    <row r="1057" spans="32:33" s="3" customFormat="1" x14ac:dyDescent="0.25">
      <c r="AF1057" s="13"/>
      <c r="AG1057" s="14"/>
    </row>
    <row r="1058" spans="32:33" s="3" customFormat="1" x14ac:dyDescent="0.25">
      <c r="AF1058" s="13"/>
      <c r="AG1058" s="14"/>
    </row>
    <row r="1059" spans="32:33" s="3" customFormat="1" x14ac:dyDescent="0.25">
      <c r="AF1059" s="13"/>
      <c r="AG1059" s="14"/>
    </row>
    <row r="1060" spans="32:33" s="3" customFormat="1" x14ac:dyDescent="0.25">
      <c r="AF1060" s="13"/>
      <c r="AG1060" s="14"/>
    </row>
    <row r="1061" spans="32:33" s="3" customFormat="1" x14ac:dyDescent="0.25">
      <c r="AF1061" s="13"/>
      <c r="AG1061" s="14"/>
    </row>
    <row r="1062" spans="32:33" s="3" customFormat="1" x14ac:dyDescent="0.25">
      <c r="AF1062" s="13"/>
      <c r="AG1062" s="14"/>
    </row>
    <row r="1063" spans="32:33" s="3" customFormat="1" x14ac:dyDescent="0.25">
      <c r="AF1063" s="13"/>
      <c r="AG1063" s="14"/>
    </row>
    <row r="1064" spans="32:33" s="3" customFormat="1" x14ac:dyDescent="0.25">
      <c r="AF1064" s="13"/>
      <c r="AG1064" s="14"/>
    </row>
    <row r="1065" spans="32:33" s="3" customFormat="1" x14ac:dyDescent="0.25">
      <c r="AF1065" s="13"/>
      <c r="AG1065" s="14"/>
    </row>
    <row r="1066" spans="32:33" s="3" customFormat="1" x14ac:dyDescent="0.25">
      <c r="AF1066" s="13"/>
      <c r="AG1066" s="14"/>
    </row>
    <row r="1067" spans="32:33" s="3" customFormat="1" x14ac:dyDescent="0.25">
      <c r="AF1067" s="13"/>
      <c r="AG1067" s="14"/>
    </row>
    <row r="1068" spans="32:33" s="3" customFormat="1" x14ac:dyDescent="0.25">
      <c r="AF1068" s="13"/>
      <c r="AG1068" s="14"/>
    </row>
    <row r="1069" spans="32:33" s="3" customFormat="1" x14ac:dyDescent="0.25">
      <c r="AF1069" s="13"/>
      <c r="AG1069" s="14"/>
    </row>
    <row r="1070" spans="32:33" s="3" customFormat="1" x14ac:dyDescent="0.25">
      <c r="AF1070" s="13"/>
      <c r="AG1070" s="14"/>
    </row>
    <row r="1071" spans="32:33" s="3" customFormat="1" x14ac:dyDescent="0.25">
      <c r="AF1071" s="13"/>
      <c r="AG1071" s="14"/>
    </row>
    <row r="1072" spans="32:33" s="3" customFormat="1" x14ac:dyDescent="0.25">
      <c r="AF1072" s="13"/>
      <c r="AG1072" s="14"/>
    </row>
    <row r="1073" spans="32:33" s="3" customFormat="1" x14ac:dyDescent="0.25">
      <c r="AF1073" s="13"/>
      <c r="AG1073" s="14"/>
    </row>
    <row r="1074" spans="32:33" s="3" customFormat="1" x14ac:dyDescent="0.25">
      <c r="AF1074" s="13"/>
      <c r="AG1074" s="14"/>
    </row>
    <row r="1075" spans="32:33" s="3" customFormat="1" x14ac:dyDescent="0.25">
      <c r="AF1075" s="13"/>
      <c r="AG1075" s="14"/>
    </row>
    <row r="1076" spans="32:33" s="3" customFormat="1" x14ac:dyDescent="0.25">
      <c r="AF1076" s="13"/>
      <c r="AG1076" s="14"/>
    </row>
    <row r="1077" spans="32:33" s="3" customFormat="1" x14ac:dyDescent="0.25">
      <c r="AF1077" s="13"/>
      <c r="AG1077" s="14"/>
    </row>
    <row r="1078" spans="32:33" s="3" customFormat="1" x14ac:dyDescent="0.25">
      <c r="AF1078" s="13"/>
      <c r="AG1078" s="14"/>
    </row>
    <row r="1079" spans="32:33" s="3" customFormat="1" x14ac:dyDescent="0.25">
      <c r="AF1079" s="13"/>
      <c r="AG1079" s="14"/>
    </row>
    <row r="1080" spans="32:33" s="3" customFormat="1" x14ac:dyDescent="0.25">
      <c r="AF1080" s="13"/>
      <c r="AG1080" s="14"/>
    </row>
    <row r="1081" spans="32:33" s="3" customFormat="1" x14ac:dyDescent="0.25">
      <c r="AF1081" s="13"/>
      <c r="AG1081" s="14"/>
    </row>
    <row r="1082" spans="32:33" s="3" customFormat="1" x14ac:dyDescent="0.25">
      <c r="AF1082" s="13"/>
      <c r="AG1082" s="14"/>
    </row>
    <row r="1083" spans="32:33" s="3" customFormat="1" x14ac:dyDescent="0.25">
      <c r="AF1083" s="13"/>
      <c r="AG1083" s="14"/>
    </row>
    <row r="1084" spans="32:33" s="3" customFormat="1" x14ac:dyDescent="0.25">
      <c r="AF1084" s="13"/>
      <c r="AG1084" s="14"/>
    </row>
    <row r="1085" spans="32:33" s="3" customFormat="1" x14ac:dyDescent="0.25">
      <c r="AF1085" s="13"/>
      <c r="AG1085" s="14"/>
    </row>
    <row r="1086" spans="32:33" s="3" customFormat="1" x14ac:dyDescent="0.25">
      <c r="AF1086" s="13"/>
      <c r="AG1086" s="14"/>
    </row>
    <row r="1087" spans="32:33" s="3" customFormat="1" x14ac:dyDescent="0.25">
      <c r="AF1087" s="13"/>
      <c r="AG1087" s="14"/>
    </row>
    <row r="1088" spans="32:33" s="3" customFormat="1" x14ac:dyDescent="0.25">
      <c r="AF1088" s="13"/>
      <c r="AG1088" s="14"/>
    </row>
    <row r="1089" spans="32:33" s="3" customFormat="1" x14ac:dyDescent="0.25">
      <c r="AF1089" s="13"/>
      <c r="AG1089" s="14"/>
    </row>
    <row r="1090" spans="32:33" s="3" customFormat="1" x14ac:dyDescent="0.25">
      <c r="AF1090" s="13"/>
      <c r="AG1090" s="14"/>
    </row>
    <row r="1091" spans="32:33" s="3" customFormat="1" x14ac:dyDescent="0.25">
      <c r="AF1091" s="13"/>
      <c r="AG1091" s="14"/>
    </row>
    <row r="1092" spans="32:33" s="3" customFormat="1" x14ac:dyDescent="0.25">
      <c r="AF1092" s="13"/>
      <c r="AG1092" s="14"/>
    </row>
    <row r="1093" spans="32:33" s="3" customFormat="1" x14ac:dyDescent="0.25">
      <c r="AF1093" s="13"/>
      <c r="AG1093" s="14"/>
    </row>
    <row r="1094" spans="32:33" s="3" customFormat="1" x14ac:dyDescent="0.25">
      <c r="AF1094" s="13"/>
      <c r="AG1094" s="14"/>
    </row>
    <row r="1095" spans="32:33" s="3" customFormat="1" x14ac:dyDescent="0.25">
      <c r="AF1095" s="13"/>
      <c r="AG1095" s="14"/>
    </row>
    <row r="1096" spans="32:33" s="3" customFormat="1" x14ac:dyDescent="0.25">
      <c r="AF1096" s="13"/>
      <c r="AG1096" s="14"/>
    </row>
    <row r="1097" spans="32:33" s="3" customFormat="1" x14ac:dyDescent="0.25">
      <c r="AF1097" s="13"/>
      <c r="AG1097" s="14"/>
    </row>
    <row r="1098" spans="32:33" s="3" customFormat="1" x14ac:dyDescent="0.25">
      <c r="AF1098" s="13"/>
      <c r="AG1098" s="14"/>
    </row>
    <row r="1099" spans="32:33" s="3" customFormat="1" x14ac:dyDescent="0.25">
      <c r="AF1099" s="13"/>
      <c r="AG1099" s="14"/>
    </row>
    <row r="1100" spans="32:33" s="3" customFormat="1" x14ac:dyDescent="0.25">
      <c r="AF1100" s="13"/>
      <c r="AG1100" s="14"/>
    </row>
    <row r="1101" spans="32:33" s="3" customFormat="1" x14ac:dyDescent="0.25">
      <c r="AF1101" s="13"/>
      <c r="AG1101" s="14"/>
    </row>
    <row r="1102" spans="32:33" s="3" customFormat="1" x14ac:dyDescent="0.25">
      <c r="AF1102" s="13"/>
      <c r="AG1102" s="14"/>
    </row>
    <row r="1103" spans="32:33" s="3" customFormat="1" x14ac:dyDescent="0.25">
      <c r="AF1103" s="13"/>
      <c r="AG1103" s="14"/>
    </row>
    <row r="1104" spans="32:33" s="3" customFormat="1" x14ac:dyDescent="0.25">
      <c r="AF1104" s="13"/>
      <c r="AG1104" s="14"/>
    </row>
    <row r="1105" spans="32:33" s="3" customFormat="1" x14ac:dyDescent="0.25">
      <c r="AF1105" s="13"/>
      <c r="AG1105" s="14"/>
    </row>
    <row r="1106" spans="32:33" s="3" customFormat="1" x14ac:dyDescent="0.25">
      <c r="AF1106" s="13"/>
      <c r="AG1106" s="14"/>
    </row>
    <row r="1107" spans="32:33" s="3" customFormat="1" x14ac:dyDescent="0.25">
      <c r="AF1107" s="13"/>
      <c r="AG1107" s="14"/>
    </row>
    <row r="1108" spans="32:33" s="3" customFormat="1" x14ac:dyDescent="0.25">
      <c r="AF1108" s="13"/>
      <c r="AG1108" s="14"/>
    </row>
    <row r="1109" spans="32:33" s="3" customFormat="1" x14ac:dyDescent="0.25">
      <c r="AF1109" s="13"/>
      <c r="AG1109" s="14"/>
    </row>
    <row r="1110" spans="32:33" s="3" customFormat="1" x14ac:dyDescent="0.25">
      <c r="AF1110" s="13"/>
      <c r="AG1110" s="14"/>
    </row>
    <row r="1111" spans="32:33" s="3" customFormat="1" x14ac:dyDescent="0.25">
      <c r="AF1111" s="13"/>
      <c r="AG1111" s="14"/>
    </row>
    <row r="1112" spans="32:33" s="3" customFormat="1" x14ac:dyDescent="0.25">
      <c r="AF1112" s="13"/>
      <c r="AG1112" s="14"/>
    </row>
    <row r="1113" spans="32:33" s="3" customFormat="1" x14ac:dyDescent="0.25">
      <c r="AF1113" s="13"/>
      <c r="AG1113" s="14"/>
    </row>
    <row r="1114" spans="32:33" s="3" customFormat="1" x14ac:dyDescent="0.25">
      <c r="AF1114" s="13"/>
      <c r="AG1114" s="14"/>
    </row>
    <row r="1115" spans="32:33" s="3" customFormat="1" x14ac:dyDescent="0.25">
      <c r="AF1115" s="13"/>
      <c r="AG1115" s="14"/>
    </row>
    <row r="1116" spans="32:33" s="3" customFormat="1" x14ac:dyDescent="0.25">
      <c r="AF1116" s="13"/>
      <c r="AG1116" s="14"/>
    </row>
    <row r="1117" spans="32:33" s="3" customFormat="1" x14ac:dyDescent="0.25">
      <c r="AF1117" s="13"/>
      <c r="AG1117" s="14"/>
    </row>
    <row r="1118" spans="32:33" s="3" customFormat="1" x14ac:dyDescent="0.25">
      <c r="AF1118" s="13"/>
      <c r="AG1118" s="14"/>
    </row>
    <row r="1119" spans="32:33" s="3" customFormat="1" x14ac:dyDescent="0.25">
      <c r="AF1119" s="13"/>
      <c r="AG1119" s="14"/>
    </row>
    <row r="1120" spans="32:33" s="3" customFormat="1" x14ac:dyDescent="0.25">
      <c r="AF1120" s="13"/>
      <c r="AG1120" s="14"/>
    </row>
    <row r="1121" spans="32:33" s="3" customFormat="1" x14ac:dyDescent="0.25">
      <c r="AF1121" s="13"/>
      <c r="AG1121" s="14"/>
    </row>
    <row r="1122" spans="32:33" s="3" customFormat="1" x14ac:dyDescent="0.25">
      <c r="AF1122" s="13"/>
      <c r="AG1122" s="14"/>
    </row>
    <row r="1123" spans="32:33" s="3" customFormat="1" x14ac:dyDescent="0.25">
      <c r="AF1123" s="13"/>
      <c r="AG1123" s="14"/>
    </row>
    <row r="1124" spans="32:33" s="3" customFormat="1" x14ac:dyDescent="0.25">
      <c r="AF1124" s="13"/>
      <c r="AG1124" s="14"/>
    </row>
    <row r="1125" spans="32:33" s="3" customFormat="1" x14ac:dyDescent="0.25">
      <c r="AF1125" s="13"/>
      <c r="AG1125" s="14"/>
    </row>
    <row r="1126" spans="32:33" s="3" customFormat="1" x14ac:dyDescent="0.25">
      <c r="AF1126" s="13"/>
      <c r="AG1126" s="14"/>
    </row>
    <row r="1127" spans="32:33" s="3" customFormat="1" x14ac:dyDescent="0.25">
      <c r="AF1127" s="13"/>
      <c r="AG1127" s="14"/>
    </row>
    <row r="1128" spans="32:33" s="3" customFormat="1" x14ac:dyDescent="0.25">
      <c r="AF1128" s="13"/>
      <c r="AG1128" s="14"/>
    </row>
    <row r="1129" spans="32:33" s="3" customFormat="1" x14ac:dyDescent="0.25">
      <c r="AF1129" s="13"/>
      <c r="AG1129" s="14"/>
    </row>
    <row r="1130" spans="32:33" s="3" customFormat="1" x14ac:dyDescent="0.25">
      <c r="AF1130" s="13"/>
      <c r="AG1130" s="14"/>
    </row>
    <row r="1131" spans="32:33" s="3" customFormat="1" x14ac:dyDescent="0.25">
      <c r="AF1131" s="13"/>
      <c r="AG1131" s="14"/>
    </row>
    <row r="1132" spans="32:33" s="3" customFormat="1" x14ac:dyDescent="0.25">
      <c r="AF1132" s="13"/>
      <c r="AG1132" s="14"/>
    </row>
    <row r="1133" spans="32:33" s="3" customFormat="1" x14ac:dyDescent="0.25">
      <c r="AF1133" s="13"/>
      <c r="AG1133" s="14"/>
    </row>
    <row r="1134" spans="32:33" s="3" customFormat="1" x14ac:dyDescent="0.25">
      <c r="AF1134" s="13"/>
      <c r="AG1134" s="14"/>
    </row>
    <row r="1135" spans="32:33" s="3" customFormat="1" x14ac:dyDescent="0.25">
      <c r="AF1135" s="13"/>
      <c r="AG1135" s="14"/>
    </row>
    <row r="1136" spans="32:33" s="3" customFormat="1" x14ac:dyDescent="0.25">
      <c r="AF1136" s="13"/>
      <c r="AG1136" s="14"/>
    </row>
    <row r="1137" spans="32:33" s="3" customFormat="1" x14ac:dyDescent="0.25">
      <c r="AF1137" s="13"/>
      <c r="AG1137" s="14"/>
    </row>
    <row r="1138" spans="32:33" s="3" customFormat="1" x14ac:dyDescent="0.25">
      <c r="AF1138" s="13"/>
      <c r="AG1138" s="14"/>
    </row>
    <row r="1139" spans="32:33" s="3" customFormat="1" x14ac:dyDescent="0.25">
      <c r="AF1139" s="13"/>
      <c r="AG1139" s="14"/>
    </row>
    <row r="1140" spans="32:33" s="3" customFormat="1" x14ac:dyDescent="0.25">
      <c r="AF1140" s="13"/>
      <c r="AG1140" s="14"/>
    </row>
    <row r="1141" spans="32:33" s="3" customFormat="1" x14ac:dyDescent="0.25">
      <c r="AF1141" s="13"/>
      <c r="AG1141" s="14"/>
    </row>
    <row r="1142" spans="32:33" s="3" customFormat="1" x14ac:dyDescent="0.25">
      <c r="AF1142" s="13"/>
      <c r="AG1142" s="14"/>
    </row>
    <row r="1143" spans="32:33" s="3" customFormat="1" x14ac:dyDescent="0.25">
      <c r="AF1143" s="13"/>
      <c r="AG1143" s="14"/>
    </row>
    <row r="1144" spans="32:33" s="3" customFormat="1" x14ac:dyDescent="0.25">
      <c r="AF1144" s="13"/>
      <c r="AG1144" s="14"/>
    </row>
    <row r="1145" spans="32:33" s="3" customFormat="1" x14ac:dyDescent="0.25">
      <c r="AF1145" s="13"/>
      <c r="AG1145" s="14"/>
    </row>
    <row r="1146" spans="32:33" s="3" customFormat="1" x14ac:dyDescent="0.25">
      <c r="AF1146" s="13"/>
      <c r="AG1146" s="14"/>
    </row>
    <row r="1147" spans="32:33" s="3" customFormat="1" x14ac:dyDescent="0.25">
      <c r="AF1147" s="13"/>
      <c r="AG1147" s="14"/>
    </row>
    <row r="1148" spans="32:33" s="3" customFormat="1" x14ac:dyDescent="0.25">
      <c r="AF1148" s="13"/>
      <c r="AG1148" s="14"/>
    </row>
    <row r="1149" spans="32:33" s="3" customFormat="1" x14ac:dyDescent="0.25">
      <c r="AF1149" s="13"/>
      <c r="AG1149" s="14"/>
    </row>
    <row r="1150" spans="32:33" s="3" customFormat="1" x14ac:dyDescent="0.25">
      <c r="AF1150" s="13"/>
      <c r="AG1150" s="14"/>
    </row>
    <row r="1151" spans="32:33" s="3" customFormat="1" x14ac:dyDescent="0.25">
      <c r="AF1151" s="13"/>
      <c r="AG1151" s="14"/>
    </row>
    <row r="1152" spans="32:33" s="3" customFormat="1" x14ac:dyDescent="0.25">
      <c r="AF1152" s="13"/>
      <c r="AG1152" s="14"/>
    </row>
    <row r="1153" spans="32:33" s="3" customFormat="1" x14ac:dyDescent="0.25">
      <c r="AF1153" s="13"/>
      <c r="AG1153" s="14"/>
    </row>
    <row r="1154" spans="32:33" s="3" customFormat="1" x14ac:dyDescent="0.25">
      <c r="AF1154" s="13"/>
      <c r="AG1154" s="14"/>
    </row>
    <row r="1155" spans="32:33" s="3" customFormat="1" x14ac:dyDescent="0.25">
      <c r="AF1155" s="13"/>
      <c r="AG1155" s="14"/>
    </row>
    <row r="1156" spans="32:33" s="3" customFormat="1" x14ac:dyDescent="0.25">
      <c r="AF1156" s="13"/>
      <c r="AG1156" s="14"/>
    </row>
    <row r="1157" spans="32:33" s="3" customFormat="1" x14ac:dyDescent="0.25">
      <c r="AF1157" s="13"/>
      <c r="AG1157" s="14"/>
    </row>
    <row r="1158" spans="32:33" s="3" customFormat="1" x14ac:dyDescent="0.25">
      <c r="AF1158" s="13"/>
      <c r="AG1158" s="14"/>
    </row>
    <row r="1159" spans="32:33" s="3" customFormat="1" x14ac:dyDescent="0.25">
      <c r="AF1159" s="13"/>
      <c r="AG1159" s="14"/>
    </row>
    <row r="1160" spans="32:33" s="3" customFormat="1" x14ac:dyDescent="0.25">
      <c r="AF1160" s="13"/>
      <c r="AG1160" s="14"/>
    </row>
    <row r="1161" spans="32:33" s="3" customFormat="1" x14ac:dyDescent="0.25">
      <c r="AF1161" s="13"/>
      <c r="AG1161" s="14"/>
    </row>
    <row r="1162" spans="32:33" s="3" customFormat="1" x14ac:dyDescent="0.25">
      <c r="AF1162" s="13"/>
      <c r="AG1162" s="14"/>
    </row>
    <row r="1163" spans="32:33" s="3" customFormat="1" x14ac:dyDescent="0.25">
      <c r="AF1163" s="13"/>
      <c r="AG1163" s="14"/>
    </row>
    <row r="1164" spans="32:33" s="3" customFormat="1" x14ac:dyDescent="0.25">
      <c r="AF1164" s="13"/>
      <c r="AG1164" s="14"/>
    </row>
    <row r="1165" spans="32:33" s="3" customFormat="1" x14ac:dyDescent="0.25">
      <c r="AF1165" s="13"/>
      <c r="AG1165" s="14"/>
    </row>
    <row r="1166" spans="32:33" s="3" customFormat="1" x14ac:dyDescent="0.25">
      <c r="AF1166" s="13"/>
      <c r="AG1166" s="14"/>
    </row>
    <row r="1167" spans="32:33" s="3" customFormat="1" x14ac:dyDescent="0.25">
      <c r="AF1167" s="13"/>
      <c r="AG1167" s="14"/>
    </row>
    <row r="1168" spans="32:33" s="3" customFormat="1" x14ac:dyDescent="0.25">
      <c r="AF1168" s="13"/>
      <c r="AG1168" s="14"/>
    </row>
  </sheetData>
  <sheetProtection password="CAAF" sheet="1" objects="1" scenarios="1"/>
  <conditionalFormatting sqref="C319:G411 E213:G215 E218:G218 E221:G223 E229:G231 E226:G226 E242:G244 E246:G246 E249:G252 E255:G266 E269:G304 E307:G318 E237:G239 E234:G234">
    <cfRule type="notContainsBlanks" dxfId="5" priority="37">
      <formula>LEN(TRIM(C213))&gt;0</formula>
    </cfRule>
    <cfRule type="expression" dxfId="4" priority="38">
      <formula>C213=""</formula>
    </cfRule>
  </conditionalFormatting>
  <conditionalFormatting sqref="D213:D215 D218 D221:D223 D229:D231 D226 D242:D244 D246 D249:D252 D255:D266 D269:D304 D307:D318 D237:D239 D234">
    <cfRule type="notContainsBlanks" dxfId="3" priority="3">
      <formula>LEN(TRIM(D213))&gt;0</formula>
    </cfRule>
    <cfRule type="expression" dxfId="2" priority="4">
      <formula>D213=""</formula>
    </cfRule>
  </conditionalFormatting>
  <conditionalFormatting sqref="C213:C215 C218 C221:C223 C229:C231 C226 C242:C244 C246 C249:C252 C255:C266 C269:C304 C307:C318 C237:C239 C234">
    <cfRule type="notContainsBlanks" dxfId="1" priority="1">
      <formula>LEN(TRIM(C213))&gt;0</formula>
    </cfRule>
    <cfRule type="expression" dxfId="0" priority="2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B102" activePane="bottomRight" state="frozenSplit"/>
      <selection activeCell="B1" sqref="B1"/>
      <selection pane="topRight" activeCell="B1" sqref="B1"/>
      <selection pane="bottomLeft" activeCell="B1" sqref="B1"/>
      <selection pane="bottomRight" activeCell="B37" sqref="B35:B37"/>
    </sheetView>
  </sheetViews>
  <sheetFormatPr defaultColWidth="8.5703125" defaultRowHeight="15" x14ac:dyDescent="0.25"/>
  <cols>
    <col min="1" max="1" width="65.5703125" style="39" customWidth="1"/>
    <col min="2" max="2" width="38.5703125" style="40" customWidth="1"/>
    <col min="3" max="3" width="60.42578125" style="39" customWidth="1"/>
    <col min="4" max="4" width="42.28515625" style="39" customWidth="1"/>
    <col min="5" max="16384" width="8.5703125" style="39"/>
  </cols>
  <sheetData>
    <row r="1" spans="1:4" x14ac:dyDescent="0.25">
      <c r="A1" s="45" t="str">
        <f ca="1">MID(CELL("FILENAME",B290),FIND("]",CELL("FILENAME",B290))+1,255)</f>
        <v>Note_Fonti_Calcolo</v>
      </c>
    </row>
    <row r="3" spans="1:4" x14ac:dyDescent="0.25">
      <c r="B3" s="47" t="s">
        <v>26</v>
      </c>
      <c r="C3" s="47" t="s">
        <v>35</v>
      </c>
      <c r="D3" s="47" t="s">
        <v>27</v>
      </c>
    </row>
    <row r="4" spans="1:4" ht="15.75" thickBot="1" x14ac:dyDescent="0.3">
      <c r="B4" s="42"/>
      <c r="D4" s="41"/>
    </row>
    <row r="5" spans="1:4" s="44" customFormat="1" ht="26.25" thickBot="1" x14ac:dyDescent="0.3">
      <c r="A5" s="62" t="s">
        <v>37</v>
      </c>
      <c r="B5" s="107"/>
      <c r="C5" s="64"/>
      <c r="D5" s="107"/>
    </row>
    <row r="6" spans="1:4" s="44" customFormat="1" ht="33.75" x14ac:dyDescent="0.25">
      <c r="A6" s="65" t="s">
        <v>66</v>
      </c>
      <c r="B6" s="108" t="s">
        <v>136</v>
      </c>
      <c r="C6" s="109" t="s">
        <v>159</v>
      </c>
      <c r="D6" s="109"/>
    </row>
    <row r="7" spans="1:4" s="44" customFormat="1" ht="22.5" x14ac:dyDescent="0.25">
      <c r="A7" s="67" t="s">
        <v>67</v>
      </c>
      <c r="B7" s="109" t="s">
        <v>137</v>
      </c>
      <c r="C7" s="109"/>
      <c r="D7" s="109"/>
    </row>
    <row r="8" spans="1:4" s="43" customFormat="1" ht="27" customHeight="1" x14ac:dyDescent="0.25">
      <c r="A8" s="65" t="s">
        <v>68</v>
      </c>
      <c r="B8" s="109" t="s">
        <v>137</v>
      </c>
      <c r="C8" s="109" t="s">
        <v>138</v>
      </c>
      <c r="D8" s="109"/>
    </row>
    <row r="9" spans="1:4" s="43" customFormat="1" ht="5.0999999999999996" customHeight="1" thickBot="1" x14ac:dyDescent="0.3">
      <c r="A9" s="98"/>
      <c r="B9" s="110"/>
      <c r="C9" s="79"/>
      <c r="D9" s="79"/>
    </row>
    <row r="10" spans="1:4" s="43" customFormat="1" ht="15.75" thickBot="1" x14ac:dyDescent="0.3">
      <c r="A10" s="62" t="s">
        <v>40</v>
      </c>
      <c r="B10" s="110"/>
      <c r="C10" s="79"/>
      <c r="D10" s="79"/>
    </row>
    <row r="11" spans="1:4" s="43" customFormat="1" ht="33.75" x14ac:dyDescent="0.25">
      <c r="A11" s="65" t="s">
        <v>69</v>
      </c>
      <c r="B11" s="109" t="s">
        <v>139</v>
      </c>
      <c r="C11" s="111" t="s">
        <v>140</v>
      </c>
      <c r="D11" s="111"/>
    </row>
    <row r="12" spans="1:4" s="43" customFormat="1" x14ac:dyDescent="0.25">
      <c r="A12" s="99"/>
      <c r="B12" s="100"/>
      <c r="C12" s="100"/>
      <c r="D12" s="100"/>
    </row>
    <row r="13" spans="1:4" s="43" customFormat="1" ht="25.5" customHeight="1" x14ac:dyDescent="0.25">
      <c r="A13" s="90" t="s">
        <v>41</v>
      </c>
      <c r="B13" s="100"/>
      <c r="C13" s="100"/>
      <c r="D13" s="100"/>
    </row>
    <row r="14" spans="1:4" ht="33.75" x14ac:dyDescent="0.25">
      <c r="A14" s="80" t="s">
        <v>70</v>
      </c>
      <c r="B14" s="109" t="s">
        <v>139</v>
      </c>
      <c r="C14" s="111" t="s">
        <v>141</v>
      </c>
      <c r="D14" s="111"/>
    </row>
    <row r="15" spans="1:4" s="43" customFormat="1" ht="33.75" x14ac:dyDescent="0.25">
      <c r="A15" s="80" t="s">
        <v>71</v>
      </c>
      <c r="B15" s="109" t="s">
        <v>139</v>
      </c>
      <c r="C15" s="111" t="s">
        <v>142</v>
      </c>
      <c r="D15" s="111"/>
    </row>
    <row r="16" spans="1:4" s="43" customFormat="1" ht="33.75" x14ac:dyDescent="0.25">
      <c r="A16" s="80" t="s">
        <v>72</v>
      </c>
      <c r="B16" s="109" t="s">
        <v>139</v>
      </c>
      <c r="C16" s="111" t="s">
        <v>143</v>
      </c>
      <c r="D16" s="111"/>
    </row>
    <row r="17" spans="1:4" ht="15.75" thickBot="1" x14ac:dyDescent="0.3">
      <c r="A17" s="81"/>
      <c r="B17" s="112"/>
      <c r="C17" s="64"/>
      <c r="D17" s="112"/>
    </row>
    <row r="18" spans="1:4" ht="49.5" customHeight="1" thickBot="1" x14ac:dyDescent="0.3">
      <c r="A18" s="62" t="s">
        <v>42</v>
      </c>
      <c r="B18" s="82"/>
      <c r="C18" s="64"/>
      <c r="D18" s="82"/>
    </row>
    <row r="19" spans="1:4" ht="30" customHeight="1" x14ac:dyDescent="0.25">
      <c r="A19" s="65" t="s">
        <v>73</v>
      </c>
      <c r="B19" s="109" t="s">
        <v>139</v>
      </c>
      <c r="C19" s="111" t="s">
        <v>144</v>
      </c>
      <c r="D19" s="111"/>
    </row>
    <row r="20" spans="1:4" ht="30" customHeight="1" x14ac:dyDescent="0.25">
      <c r="A20" s="99"/>
      <c r="B20" s="100"/>
      <c r="C20" s="100"/>
      <c r="D20" s="100"/>
    </row>
    <row r="21" spans="1:4" ht="30" customHeight="1" x14ac:dyDescent="0.25">
      <c r="A21" s="90" t="s">
        <v>74</v>
      </c>
      <c r="B21" s="100"/>
      <c r="C21" s="100"/>
      <c r="D21" s="100"/>
    </row>
    <row r="22" spans="1:4" ht="33.75" x14ac:dyDescent="0.25">
      <c r="A22" s="80" t="s">
        <v>75</v>
      </c>
      <c r="B22" s="109" t="s">
        <v>139</v>
      </c>
      <c r="C22" s="111" t="s">
        <v>146</v>
      </c>
      <c r="D22" s="111" t="s">
        <v>145</v>
      </c>
    </row>
    <row r="23" spans="1:4" ht="33.75" x14ac:dyDescent="0.25">
      <c r="A23" s="80" t="s">
        <v>76</v>
      </c>
      <c r="B23" s="109" t="s">
        <v>139</v>
      </c>
      <c r="C23" s="111" t="s">
        <v>148</v>
      </c>
      <c r="D23" s="111" t="s">
        <v>147</v>
      </c>
    </row>
    <row r="24" spans="1:4" ht="33.75" x14ac:dyDescent="0.25">
      <c r="A24" s="80" t="s">
        <v>77</v>
      </c>
      <c r="B24" s="109" t="s">
        <v>139</v>
      </c>
      <c r="C24" s="111" t="s">
        <v>149</v>
      </c>
      <c r="D24" s="111"/>
    </row>
    <row r="25" spans="1:4" ht="15.75" thickBot="1" x14ac:dyDescent="0.3">
      <c r="A25" s="81"/>
      <c r="B25" s="112"/>
      <c r="C25" s="64"/>
      <c r="D25" s="112"/>
    </row>
    <row r="26" spans="1:4" ht="15.75" thickBot="1" x14ac:dyDescent="0.3">
      <c r="A26" s="62" t="s">
        <v>65</v>
      </c>
      <c r="B26" s="110"/>
      <c r="C26" s="64"/>
      <c r="D26" s="110"/>
    </row>
    <row r="27" spans="1:4" ht="33.75" x14ac:dyDescent="0.25">
      <c r="A27" s="65" t="s">
        <v>78</v>
      </c>
      <c r="B27" s="109" t="s">
        <v>139</v>
      </c>
      <c r="C27" s="111" t="s">
        <v>150</v>
      </c>
      <c r="D27" s="111"/>
    </row>
    <row r="28" spans="1:4" ht="5.0999999999999996" customHeight="1" x14ac:dyDescent="0.25">
      <c r="A28" s="99"/>
      <c r="B28" s="100"/>
      <c r="C28" s="100"/>
      <c r="D28" s="100"/>
    </row>
    <row r="29" spans="1:4" x14ac:dyDescent="0.25">
      <c r="A29" s="90" t="s">
        <v>79</v>
      </c>
      <c r="B29" s="100"/>
      <c r="C29" s="100"/>
      <c r="D29" s="100"/>
    </row>
    <row r="30" spans="1:4" ht="33.75" x14ac:dyDescent="0.25">
      <c r="A30" s="84" t="s">
        <v>43</v>
      </c>
      <c r="B30" s="109" t="s">
        <v>139</v>
      </c>
      <c r="C30" s="111" t="s">
        <v>151</v>
      </c>
      <c r="D30" s="111"/>
    </row>
    <row r="31" spans="1:4" ht="21" customHeight="1" x14ac:dyDescent="0.25">
      <c r="A31" s="84" t="s">
        <v>44</v>
      </c>
      <c r="B31" s="109" t="s">
        <v>139</v>
      </c>
      <c r="C31" s="111" t="s">
        <v>152</v>
      </c>
      <c r="D31" s="111"/>
    </row>
    <row r="32" spans="1:4" ht="33.75" x14ac:dyDescent="0.25">
      <c r="A32" s="85" t="s">
        <v>45</v>
      </c>
      <c r="B32" s="109" t="s">
        <v>139</v>
      </c>
      <c r="C32" s="111" t="s">
        <v>153</v>
      </c>
      <c r="D32" s="109"/>
    </row>
    <row r="33" spans="1:4" ht="15.75" thickBot="1" x14ac:dyDescent="0.3">
      <c r="A33" s="81"/>
      <c r="B33" s="112"/>
      <c r="C33" s="64"/>
      <c r="D33" s="112"/>
    </row>
    <row r="34" spans="1:4" ht="15.75" thickBot="1" x14ac:dyDescent="0.3">
      <c r="A34" s="62" t="s">
        <v>48</v>
      </c>
      <c r="B34" s="107"/>
      <c r="C34" s="64"/>
      <c r="D34" s="107"/>
    </row>
    <row r="35" spans="1:4" ht="33.75" x14ac:dyDescent="0.25">
      <c r="A35" s="101" t="s">
        <v>80</v>
      </c>
      <c r="B35" s="109" t="s">
        <v>245</v>
      </c>
      <c r="C35" s="109"/>
      <c r="D35" s="109"/>
    </row>
    <row r="36" spans="1:4" ht="24" customHeight="1" x14ac:dyDescent="0.25">
      <c r="A36" s="101" t="s">
        <v>81</v>
      </c>
      <c r="B36" s="109" t="s">
        <v>245</v>
      </c>
      <c r="C36" s="109"/>
      <c r="D36" s="109"/>
    </row>
    <row r="37" spans="1:4" ht="33.75" x14ac:dyDescent="0.25">
      <c r="A37" s="101" t="s">
        <v>82</v>
      </c>
      <c r="B37" s="109" t="s">
        <v>245</v>
      </c>
      <c r="C37" s="109"/>
      <c r="D37" s="109"/>
    </row>
    <row r="38" spans="1:4" x14ac:dyDescent="0.25">
      <c r="A38" s="89"/>
      <c r="B38" s="109"/>
      <c r="C38" s="109"/>
      <c r="D38" s="109"/>
    </row>
    <row r="39" spans="1:4" ht="33.75" x14ac:dyDescent="0.25">
      <c r="A39" s="89" t="s">
        <v>83</v>
      </c>
      <c r="B39" s="109" t="s">
        <v>245</v>
      </c>
      <c r="C39" s="109" t="s">
        <v>155</v>
      </c>
      <c r="D39" s="109"/>
    </row>
    <row r="40" spans="1:4" x14ac:dyDescent="0.25">
      <c r="A40" s="99"/>
      <c r="B40" s="100"/>
      <c r="C40" s="100"/>
      <c r="D40" s="100"/>
    </row>
    <row r="41" spans="1:4" x14ac:dyDescent="0.25">
      <c r="A41" s="97" t="s">
        <v>84</v>
      </c>
      <c r="B41" s="100"/>
      <c r="C41" s="100" t="s">
        <v>156</v>
      </c>
      <c r="D41" s="100"/>
    </row>
    <row r="42" spans="1:4" ht="27" customHeight="1" x14ac:dyDescent="0.25">
      <c r="A42" s="67" t="s">
        <v>49</v>
      </c>
      <c r="B42" s="109" t="s">
        <v>245</v>
      </c>
      <c r="C42" s="109" t="s">
        <v>156</v>
      </c>
      <c r="D42" s="111"/>
    </row>
    <row r="43" spans="1:4" ht="23.25" customHeight="1" x14ac:dyDescent="0.25">
      <c r="A43" s="67" t="s">
        <v>50</v>
      </c>
      <c r="B43" s="109" t="s">
        <v>245</v>
      </c>
      <c r="C43" s="109" t="s">
        <v>156</v>
      </c>
      <c r="D43" s="111"/>
    </row>
    <row r="44" spans="1:4" ht="33.75" x14ac:dyDescent="0.25">
      <c r="A44" s="67" t="s">
        <v>51</v>
      </c>
      <c r="B44" s="109" t="s">
        <v>245</v>
      </c>
      <c r="C44" s="109" t="s">
        <v>156</v>
      </c>
      <c r="D44" s="111"/>
    </row>
    <row r="45" spans="1:4" ht="33.75" x14ac:dyDescent="0.25">
      <c r="A45" s="67" t="s">
        <v>52</v>
      </c>
      <c r="B45" s="109" t="s">
        <v>245</v>
      </c>
      <c r="C45" s="109" t="s">
        <v>156</v>
      </c>
      <c r="D45" s="111"/>
    </row>
    <row r="46" spans="1:4" x14ac:dyDescent="0.25">
      <c r="A46" s="99"/>
      <c r="B46" s="100"/>
      <c r="C46" s="100"/>
      <c r="D46" s="100"/>
    </row>
    <row r="47" spans="1:4" x14ac:dyDescent="0.25">
      <c r="A47" s="90" t="s">
        <v>85</v>
      </c>
      <c r="B47" s="100"/>
      <c r="C47" s="100"/>
      <c r="D47" s="100"/>
    </row>
    <row r="48" spans="1:4" ht="33.75" x14ac:dyDescent="0.25">
      <c r="A48" s="91" t="s">
        <v>86</v>
      </c>
      <c r="B48" s="109" t="s">
        <v>154</v>
      </c>
      <c r="C48" s="109"/>
      <c r="D48" s="109"/>
    </row>
    <row r="49" spans="1:4" ht="33.75" x14ac:dyDescent="0.25">
      <c r="A49" s="92" t="s">
        <v>87</v>
      </c>
      <c r="B49" s="109" t="s">
        <v>154</v>
      </c>
      <c r="C49" s="109"/>
      <c r="D49" s="109"/>
    </row>
    <row r="50" spans="1:4" ht="29.25" customHeight="1" x14ac:dyDescent="0.25">
      <c r="A50" s="92" t="s">
        <v>88</v>
      </c>
      <c r="B50" s="109" t="s">
        <v>154</v>
      </c>
      <c r="C50" s="109"/>
      <c r="D50" s="109"/>
    </row>
    <row r="51" spans="1:4" ht="33.75" x14ac:dyDescent="0.25">
      <c r="A51" s="89" t="s">
        <v>89</v>
      </c>
      <c r="B51" s="109" t="s">
        <v>154</v>
      </c>
      <c r="C51" s="109"/>
      <c r="D51" s="109"/>
    </row>
    <row r="52" spans="1:4" ht="33.75" x14ac:dyDescent="0.25">
      <c r="A52" s="91" t="s">
        <v>90</v>
      </c>
      <c r="B52" s="109" t="s">
        <v>154</v>
      </c>
      <c r="C52" s="109"/>
      <c r="D52" s="109"/>
    </row>
    <row r="53" spans="1:4" ht="33.75" x14ac:dyDescent="0.25">
      <c r="A53" s="92" t="s">
        <v>91</v>
      </c>
      <c r="B53" s="109" t="s">
        <v>154</v>
      </c>
      <c r="C53" s="109"/>
      <c r="D53" s="109"/>
    </row>
    <row r="54" spans="1:4" ht="33.75" x14ac:dyDescent="0.25">
      <c r="A54" s="92" t="s">
        <v>92</v>
      </c>
      <c r="B54" s="109" t="s">
        <v>154</v>
      </c>
      <c r="C54" s="109"/>
      <c r="D54" s="109"/>
    </row>
    <row r="55" spans="1:4" ht="33.75" x14ac:dyDescent="0.25">
      <c r="A55" s="89" t="s">
        <v>93</v>
      </c>
      <c r="B55" s="109" t="s">
        <v>154</v>
      </c>
      <c r="C55" s="109"/>
      <c r="D55" s="109"/>
    </row>
    <row r="56" spans="1:4" ht="33.75" x14ac:dyDescent="0.25">
      <c r="A56" s="93" t="s">
        <v>94</v>
      </c>
      <c r="B56" s="109" t="s">
        <v>154</v>
      </c>
      <c r="C56" s="109"/>
      <c r="D56" s="109"/>
    </row>
    <row r="57" spans="1:4" ht="33.75" x14ac:dyDescent="0.25">
      <c r="A57" s="92" t="s">
        <v>95</v>
      </c>
      <c r="B57" s="109" t="s">
        <v>154</v>
      </c>
      <c r="C57" s="109"/>
      <c r="D57" s="109"/>
    </row>
    <row r="58" spans="1:4" ht="33.75" x14ac:dyDescent="0.25">
      <c r="A58" s="92" t="s">
        <v>96</v>
      </c>
      <c r="B58" s="109" t="s">
        <v>154</v>
      </c>
      <c r="C58" s="109"/>
      <c r="D58" s="109"/>
    </row>
    <row r="59" spans="1:4" ht="33.75" x14ac:dyDescent="0.25">
      <c r="A59" s="89" t="s">
        <v>97</v>
      </c>
      <c r="B59" s="109" t="s">
        <v>154</v>
      </c>
      <c r="C59" s="109"/>
      <c r="D59" s="109"/>
    </row>
    <row r="60" spans="1:4" x14ac:dyDescent="0.25">
      <c r="A60" s="99"/>
      <c r="B60" s="100"/>
      <c r="C60" s="100"/>
      <c r="D60" s="100"/>
    </row>
    <row r="61" spans="1:4" x14ac:dyDescent="0.25">
      <c r="A61" s="97" t="s">
        <v>98</v>
      </c>
      <c r="B61" s="100"/>
      <c r="C61" s="100"/>
      <c r="D61" s="100"/>
    </row>
    <row r="62" spans="1:4" ht="33.75" x14ac:dyDescent="0.25">
      <c r="A62" s="93" t="s">
        <v>99</v>
      </c>
      <c r="B62" s="109" t="s">
        <v>245</v>
      </c>
      <c r="C62" s="109"/>
      <c r="D62" s="109" t="s">
        <v>157</v>
      </c>
    </row>
    <row r="63" spans="1:4" ht="33.75" x14ac:dyDescent="0.25">
      <c r="A63" s="94" t="s">
        <v>100</v>
      </c>
      <c r="B63" s="109" t="s">
        <v>245</v>
      </c>
      <c r="C63" s="109"/>
      <c r="D63" s="109" t="s">
        <v>157</v>
      </c>
    </row>
    <row r="64" spans="1:4" ht="33.75" x14ac:dyDescent="0.25">
      <c r="A64" s="94" t="s">
        <v>101</v>
      </c>
      <c r="B64" s="109" t="s">
        <v>245</v>
      </c>
      <c r="C64" s="109"/>
      <c r="D64" s="109" t="s">
        <v>157</v>
      </c>
    </row>
    <row r="65" spans="1:4" ht="33.75" x14ac:dyDescent="0.25">
      <c r="A65" s="94" t="s">
        <v>102</v>
      </c>
      <c r="B65" s="109" t="s">
        <v>245</v>
      </c>
      <c r="C65" s="109"/>
      <c r="D65" s="109" t="s">
        <v>157</v>
      </c>
    </row>
    <row r="66" spans="1:4" ht="33.75" x14ac:dyDescent="0.25">
      <c r="A66" s="94" t="s">
        <v>103</v>
      </c>
      <c r="B66" s="109" t="s">
        <v>245</v>
      </c>
      <c r="C66" s="109"/>
      <c r="D66" s="109" t="s">
        <v>157</v>
      </c>
    </row>
    <row r="67" spans="1:4" ht="33.75" x14ac:dyDescent="0.25">
      <c r="A67" s="94" t="s">
        <v>104</v>
      </c>
      <c r="B67" s="109" t="s">
        <v>245</v>
      </c>
      <c r="C67" s="109"/>
      <c r="D67" s="109" t="s">
        <v>157</v>
      </c>
    </row>
    <row r="68" spans="1:4" ht="33.75" x14ac:dyDescent="0.25">
      <c r="A68" s="94" t="s">
        <v>105</v>
      </c>
      <c r="B68" s="109" t="s">
        <v>245</v>
      </c>
      <c r="C68" s="109"/>
      <c r="D68" s="109" t="s">
        <v>157</v>
      </c>
    </row>
    <row r="69" spans="1:4" ht="33.75" x14ac:dyDescent="0.25">
      <c r="A69" s="94" t="s">
        <v>106</v>
      </c>
      <c r="B69" s="109" t="s">
        <v>245</v>
      </c>
      <c r="C69" s="109"/>
      <c r="D69" s="109" t="s">
        <v>157</v>
      </c>
    </row>
    <row r="70" spans="1:4" ht="33.75" x14ac:dyDescent="0.25">
      <c r="A70" s="94" t="s">
        <v>107</v>
      </c>
      <c r="B70" s="109" t="s">
        <v>245</v>
      </c>
      <c r="C70" s="109"/>
      <c r="D70" s="109" t="s">
        <v>157</v>
      </c>
    </row>
    <row r="71" spans="1:4" ht="33.75" x14ac:dyDescent="0.25">
      <c r="A71" s="94" t="s">
        <v>108</v>
      </c>
      <c r="B71" s="109" t="s">
        <v>245</v>
      </c>
      <c r="C71" s="109"/>
      <c r="D71" s="109" t="s">
        <v>157</v>
      </c>
    </row>
    <row r="72" spans="1:4" ht="33.75" x14ac:dyDescent="0.25">
      <c r="A72" s="94" t="s">
        <v>109</v>
      </c>
      <c r="B72" s="109" t="s">
        <v>245</v>
      </c>
      <c r="C72" s="109"/>
      <c r="D72" s="109" t="s">
        <v>157</v>
      </c>
    </row>
    <row r="73" spans="1:4" ht="33.75" x14ac:dyDescent="0.25">
      <c r="A73" s="95" t="s">
        <v>110</v>
      </c>
      <c r="B73" s="109" t="s">
        <v>245</v>
      </c>
      <c r="C73" s="109"/>
      <c r="D73" s="109" t="s">
        <v>157</v>
      </c>
    </row>
    <row r="74" spans="1:4" ht="33.75" x14ac:dyDescent="0.25">
      <c r="A74" s="93" t="s">
        <v>111</v>
      </c>
      <c r="B74" s="109" t="s">
        <v>245</v>
      </c>
      <c r="C74" s="109"/>
      <c r="D74" s="109" t="s">
        <v>157</v>
      </c>
    </row>
    <row r="75" spans="1:4" ht="33.75" x14ac:dyDescent="0.25">
      <c r="A75" s="94" t="s">
        <v>112</v>
      </c>
      <c r="B75" s="109" t="s">
        <v>245</v>
      </c>
      <c r="C75" s="109"/>
      <c r="D75" s="109" t="s">
        <v>157</v>
      </c>
    </row>
    <row r="76" spans="1:4" ht="33.75" x14ac:dyDescent="0.25">
      <c r="A76" s="94" t="s">
        <v>113</v>
      </c>
      <c r="B76" s="109" t="s">
        <v>245</v>
      </c>
      <c r="C76" s="109"/>
      <c r="D76" s="109" t="s">
        <v>157</v>
      </c>
    </row>
    <row r="77" spans="1:4" ht="33.75" x14ac:dyDescent="0.25">
      <c r="A77" s="94" t="s">
        <v>114</v>
      </c>
      <c r="B77" s="109" t="s">
        <v>245</v>
      </c>
      <c r="C77" s="109"/>
      <c r="D77" s="109" t="s">
        <v>157</v>
      </c>
    </row>
    <row r="78" spans="1:4" ht="33.75" x14ac:dyDescent="0.25">
      <c r="A78" s="94" t="s">
        <v>115</v>
      </c>
      <c r="B78" s="109" t="s">
        <v>245</v>
      </c>
      <c r="C78" s="109"/>
      <c r="D78" s="109" t="s">
        <v>157</v>
      </c>
    </row>
    <row r="79" spans="1:4" ht="33.75" x14ac:dyDescent="0.25">
      <c r="A79" s="94" t="s">
        <v>116</v>
      </c>
      <c r="B79" s="109" t="s">
        <v>245</v>
      </c>
      <c r="C79" s="109"/>
      <c r="D79" s="109" t="s">
        <v>157</v>
      </c>
    </row>
    <row r="80" spans="1:4" ht="33.75" x14ac:dyDescent="0.25">
      <c r="A80" s="94" t="s">
        <v>117</v>
      </c>
      <c r="B80" s="109" t="s">
        <v>245</v>
      </c>
      <c r="C80" s="109"/>
      <c r="D80" s="109" t="s">
        <v>157</v>
      </c>
    </row>
    <row r="81" spans="1:4" ht="33.75" x14ac:dyDescent="0.25">
      <c r="A81" s="94" t="s">
        <v>118</v>
      </c>
      <c r="B81" s="109" t="s">
        <v>245</v>
      </c>
      <c r="C81" s="109"/>
      <c r="D81" s="109" t="s">
        <v>157</v>
      </c>
    </row>
    <row r="82" spans="1:4" ht="33.75" x14ac:dyDescent="0.25">
      <c r="A82" s="94" t="s">
        <v>119</v>
      </c>
      <c r="B82" s="109" t="s">
        <v>245</v>
      </c>
      <c r="C82" s="109"/>
      <c r="D82" s="109" t="s">
        <v>157</v>
      </c>
    </row>
    <row r="83" spans="1:4" ht="33.75" x14ac:dyDescent="0.25">
      <c r="A83" s="94" t="s">
        <v>120</v>
      </c>
      <c r="B83" s="109" t="s">
        <v>245</v>
      </c>
      <c r="C83" s="109"/>
      <c r="D83" s="109" t="s">
        <v>157</v>
      </c>
    </row>
    <row r="84" spans="1:4" ht="33.75" x14ac:dyDescent="0.25">
      <c r="A84" s="94" t="s">
        <v>121</v>
      </c>
      <c r="B84" s="109" t="s">
        <v>245</v>
      </c>
      <c r="C84" s="109"/>
      <c r="D84" s="109" t="s">
        <v>157</v>
      </c>
    </row>
    <row r="85" spans="1:4" ht="33.75" x14ac:dyDescent="0.25">
      <c r="A85" s="95" t="s">
        <v>122</v>
      </c>
      <c r="B85" s="109" t="s">
        <v>245</v>
      </c>
      <c r="C85" s="109"/>
      <c r="D85" s="109" t="s">
        <v>157</v>
      </c>
    </row>
    <row r="86" spans="1:4" ht="33.75" x14ac:dyDescent="0.25">
      <c r="A86" s="93" t="s">
        <v>123</v>
      </c>
      <c r="B86" s="109" t="s">
        <v>245</v>
      </c>
      <c r="C86" s="109"/>
      <c r="D86" s="109" t="s">
        <v>157</v>
      </c>
    </row>
    <row r="87" spans="1:4" ht="33.75" x14ac:dyDescent="0.25">
      <c r="A87" s="94" t="s">
        <v>124</v>
      </c>
      <c r="B87" s="109" t="s">
        <v>245</v>
      </c>
      <c r="C87" s="109"/>
      <c r="D87" s="109" t="s">
        <v>157</v>
      </c>
    </row>
    <row r="88" spans="1:4" ht="33.75" x14ac:dyDescent="0.25">
      <c r="A88" s="94" t="s">
        <v>125</v>
      </c>
      <c r="B88" s="109" t="s">
        <v>245</v>
      </c>
      <c r="C88" s="109"/>
      <c r="D88" s="109" t="s">
        <v>157</v>
      </c>
    </row>
    <row r="89" spans="1:4" ht="33.75" x14ac:dyDescent="0.25">
      <c r="A89" s="94" t="s">
        <v>126</v>
      </c>
      <c r="B89" s="109" t="s">
        <v>245</v>
      </c>
      <c r="C89" s="109"/>
      <c r="D89" s="109" t="s">
        <v>157</v>
      </c>
    </row>
    <row r="90" spans="1:4" ht="33.75" x14ac:dyDescent="0.25">
      <c r="A90" s="94" t="s">
        <v>127</v>
      </c>
      <c r="B90" s="109" t="s">
        <v>245</v>
      </c>
      <c r="C90" s="109"/>
      <c r="D90" s="109" t="s">
        <v>157</v>
      </c>
    </row>
    <row r="91" spans="1:4" ht="33.75" x14ac:dyDescent="0.25">
      <c r="A91" s="94" t="s">
        <v>128</v>
      </c>
      <c r="B91" s="109" t="s">
        <v>245</v>
      </c>
      <c r="C91" s="109"/>
      <c r="D91" s="109" t="s">
        <v>157</v>
      </c>
    </row>
    <row r="92" spans="1:4" ht="33.75" x14ac:dyDescent="0.25">
      <c r="A92" s="94" t="s">
        <v>129</v>
      </c>
      <c r="B92" s="109" t="s">
        <v>245</v>
      </c>
      <c r="C92" s="109"/>
      <c r="D92" s="109" t="s">
        <v>157</v>
      </c>
    </row>
    <row r="93" spans="1:4" ht="33.75" x14ac:dyDescent="0.25">
      <c r="A93" s="94" t="s">
        <v>130</v>
      </c>
      <c r="B93" s="109" t="s">
        <v>245</v>
      </c>
      <c r="C93" s="109"/>
      <c r="D93" s="109" t="s">
        <v>157</v>
      </c>
    </row>
    <row r="94" spans="1:4" ht="33.75" x14ac:dyDescent="0.25">
      <c r="A94" s="94" t="s">
        <v>131</v>
      </c>
      <c r="B94" s="109" t="s">
        <v>245</v>
      </c>
      <c r="C94" s="109"/>
      <c r="D94" s="109" t="s">
        <v>157</v>
      </c>
    </row>
    <row r="95" spans="1:4" ht="33.75" x14ac:dyDescent="0.25">
      <c r="A95" s="94" t="s">
        <v>132</v>
      </c>
      <c r="B95" s="109" t="s">
        <v>245</v>
      </c>
      <c r="C95" s="109"/>
      <c r="D95" s="109" t="s">
        <v>157</v>
      </c>
    </row>
    <row r="96" spans="1:4" ht="33.75" x14ac:dyDescent="0.25">
      <c r="A96" s="94" t="s">
        <v>133</v>
      </c>
      <c r="B96" s="109" t="s">
        <v>245</v>
      </c>
      <c r="C96" s="109"/>
      <c r="D96" s="109" t="s">
        <v>157</v>
      </c>
    </row>
    <row r="97" spans="1:4" ht="33.75" x14ac:dyDescent="0.25">
      <c r="A97" s="95" t="s">
        <v>134</v>
      </c>
      <c r="B97" s="109" t="s">
        <v>245</v>
      </c>
      <c r="C97" s="109"/>
      <c r="D97" s="109" t="s">
        <v>157</v>
      </c>
    </row>
    <row r="98" spans="1:4" x14ac:dyDescent="0.25">
      <c r="A98" s="99"/>
      <c r="B98" s="100"/>
      <c r="C98" s="100"/>
      <c r="D98" s="100"/>
    </row>
    <row r="99" spans="1:4" x14ac:dyDescent="0.25">
      <c r="A99" s="97" t="s">
        <v>135</v>
      </c>
      <c r="B99" s="113"/>
      <c r="C99" s="113"/>
      <c r="D99" s="113"/>
    </row>
    <row r="100" spans="1:4" ht="33.75" x14ac:dyDescent="0.25">
      <c r="A100" s="93" t="s">
        <v>53</v>
      </c>
      <c r="B100" s="109" t="s">
        <v>245</v>
      </c>
      <c r="C100" s="109" t="s">
        <v>158</v>
      </c>
      <c r="D100" s="109" t="s">
        <v>157</v>
      </c>
    </row>
    <row r="101" spans="1:4" ht="33.75" x14ac:dyDescent="0.25">
      <c r="A101" s="94" t="s">
        <v>54</v>
      </c>
      <c r="B101" s="109" t="s">
        <v>245</v>
      </c>
      <c r="C101" s="109" t="s">
        <v>158</v>
      </c>
      <c r="D101" s="109" t="s">
        <v>157</v>
      </c>
    </row>
    <row r="102" spans="1:4" ht="33.75" x14ac:dyDescent="0.25">
      <c r="A102" s="94" t="s">
        <v>55</v>
      </c>
      <c r="B102" s="109" t="s">
        <v>245</v>
      </c>
      <c r="C102" s="109" t="s">
        <v>158</v>
      </c>
      <c r="D102" s="109" t="s">
        <v>157</v>
      </c>
    </row>
    <row r="103" spans="1:4" ht="33.75" x14ac:dyDescent="0.25">
      <c r="A103" s="94" t="s">
        <v>56</v>
      </c>
      <c r="B103" s="109" t="s">
        <v>245</v>
      </c>
      <c r="C103" s="109" t="s">
        <v>158</v>
      </c>
      <c r="D103" s="109" t="s">
        <v>157</v>
      </c>
    </row>
    <row r="104" spans="1:4" ht="33.75" x14ac:dyDescent="0.25">
      <c r="A104" s="94" t="s">
        <v>57</v>
      </c>
      <c r="B104" s="109" t="s">
        <v>245</v>
      </c>
      <c r="C104" s="109" t="s">
        <v>158</v>
      </c>
      <c r="D104" s="109" t="s">
        <v>157</v>
      </c>
    </row>
    <row r="105" spans="1:4" ht="33.75" x14ac:dyDescent="0.25">
      <c r="A105" s="94" t="s">
        <v>58</v>
      </c>
      <c r="B105" s="109" t="s">
        <v>245</v>
      </c>
      <c r="C105" s="109" t="s">
        <v>158</v>
      </c>
      <c r="D105" s="109" t="s">
        <v>157</v>
      </c>
    </row>
    <row r="106" spans="1:4" ht="33.75" x14ac:dyDescent="0.25">
      <c r="A106" s="94" t="s">
        <v>59</v>
      </c>
      <c r="B106" s="109" t="s">
        <v>245</v>
      </c>
      <c r="C106" s="109" t="s">
        <v>158</v>
      </c>
      <c r="D106" s="109" t="s">
        <v>157</v>
      </c>
    </row>
    <row r="107" spans="1:4" ht="33.75" x14ac:dyDescent="0.25">
      <c r="A107" s="94" t="s">
        <v>60</v>
      </c>
      <c r="B107" s="109" t="s">
        <v>245</v>
      </c>
      <c r="C107" s="109" t="s">
        <v>158</v>
      </c>
      <c r="D107" s="109" t="s">
        <v>157</v>
      </c>
    </row>
    <row r="108" spans="1:4" ht="33.75" x14ac:dyDescent="0.25">
      <c r="A108" s="94" t="s">
        <v>61</v>
      </c>
      <c r="B108" s="109" t="s">
        <v>245</v>
      </c>
      <c r="C108" s="109" t="s">
        <v>158</v>
      </c>
      <c r="D108" s="109" t="s">
        <v>157</v>
      </c>
    </row>
    <row r="109" spans="1:4" ht="33.75" x14ac:dyDescent="0.25">
      <c r="A109" s="94" t="s">
        <v>62</v>
      </c>
      <c r="B109" s="109" t="s">
        <v>245</v>
      </c>
      <c r="C109" s="109" t="s">
        <v>158</v>
      </c>
      <c r="D109" s="109" t="s">
        <v>157</v>
      </c>
    </row>
    <row r="110" spans="1:4" ht="33.75" x14ac:dyDescent="0.25">
      <c r="A110" s="94" t="s">
        <v>63</v>
      </c>
      <c r="B110" s="109" t="s">
        <v>245</v>
      </c>
      <c r="C110" s="109" t="s">
        <v>158</v>
      </c>
      <c r="D110" s="109" t="s">
        <v>157</v>
      </c>
    </row>
    <row r="111" spans="1:4" ht="33.75" x14ac:dyDescent="0.25">
      <c r="A111" s="95" t="s">
        <v>64</v>
      </c>
      <c r="B111" s="109" t="s">
        <v>245</v>
      </c>
      <c r="C111" s="109" t="s">
        <v>158</v>
      </c>
      <c r="D111" s="109" t="s">
        <v>157</v>
      </c>
    </row>
    <row r="112" spans="1:4" x14ac:dyDescent="0.25">
      <c r="B112" s="42"/>
      <c r="D112" s="41"/>
    </row>
    <row r="113" spans="2:4" x14ac:dyDescent="0.25">
      <c r="B113" s="42"/>
      <c r="D113" s="41"/>
    </row>
    <row r="114" spans="2:4" x14ac:dyDescent="0.25">
      <c r="B114" s="42"/>
      <c r="D114" s="41"/>
    </row>
    <row r="115" spans="2:4" x14ac:dyDescent="0.25">
      <c r="B115" s="42"/>
      <c r="D115" s="41"/>
    </row>
    <row r="116" spans="2:4" x14ac:dyDescent="0.25">
      <c r="B116" s="42"/>
      <c r="D116" s="41"/>
    </row>
    <row r="117" spans="2:4" x14ac:dyDescent="0.25">
      <c r="B117" s="42"/>
      <c r="D117" s="41"/>
    </row>
    <row r="118" spans="2:4" x14ac:dyDescent="0.25">
      <c r="B118" s="42"/>
      <c r="D118" s="41"/>
    </row>
    <row r="119" spans="2:4" x14ac:dyDescent="0.25">
      <c r="B119" s="42"/>
      <c r="D119" s="41"/>
    </row>
    <row r="120" spans="2:4" x14ac:dyDescent="0.25">
      <c r="B120" s="42"/>
      <c r="D120" s="41"/>
    </row>
    <row r="121" spans="2:4" x14ac:dyDescent="0.25">
      <c r="B121" s="42"/>
      <c r="D121" s="41"/>
    </row>
    <row r="122" spans="2:4" x14ac:dyDescent="0.25">
      <c r="B122" s="42"/>
      <c r="D122" s="41"/>
    </row>
    <row r="123" spans="2:4" x14ac:dyDescent="0.25">
      <c r="B123" s="42"/>
      <c r="D123" s="41"/>
    </row>
    <row r="124" spans="2:4" x14ac:dyDescent="0.25">
      <c r="B124" s="42"/>
      <c r="D124" s="41"/>
    </row>
    <row r="125" spans="2:4" x14ac:dyDescent="0.25">
      <c r="B125" s="42"/>
      <c r="D125" s="41"/>
    </row>
    <row r="126" spans="2:4" x14ac:dyDescent="0.25">
      <c r="B126" s="42"/>
      <c r="D126" s="41"/>
    </row>
    <row r="127" spans="2:4" x14ac:dyDescent="0.25">
      <c r="B127" s="42"/>
      <c r="D127" s="41"/>
    </row>
    <row r="128" spans="2:4" x14ac:dyDescent="0.25">
      <c r="B128" s="42"/>
      <c r="D128" s="41"/>
    </row>
    <row r="129" spans="2:4" x14ac:dyDescent="0.25">
      <c r="B129" s="42"/>
      <c r="D129" s="41"/>
    </row>
    <row r="130" spans="2:4" x14ac:dyDescent="0.25">
      <c r="B130" s="42"/>
      <c r="D130" s="41"/>
    </row>
    <row r="131" spans="2:4" x14ac:dyDescent="0.25">
      <c r="B131" s="42"/>
      <c r="D131" s="41"/>
    </row>
    <row r="132" spans="2:4" x14ac:dyDescent="0.25">
      <c r="B132" s="42"/>
      <c r="D132" s="41"/>
    </row>
    <row r="133" spans="2:4" x14ac:dyDescent="0.25">
      <c r="B133" s="42"/>
      <c r="D133" s="41"/>
    </row>
    <row r="134" spans="2:4" x14ac:dyDescent="0.25">
      <c r="B134" s="42"/>
      <c r="D134" s="41"/>
    </row>
    <row r="135" spans="2:4" x14ac:dyDescent="0.25">
      <c r="B135" s="42"/>
      <c r="D135" s="41"/>
    </row>
    <row r="136" spans="2:4" x14ac:dyDescent="0.25">
      <c r="B136" s="42"/>
      <c r="D136" s="41"/>
    </row>
    <row r="137" spans="2:4" x14ac:dyDescent="0.25">
      <c r="B137" s="42"/>
      <c r="D137" s="41"/>
    </row>
    <row r="138" spans="2:4" x14ac:dyDescent="0.25">
      <c r="B138" s="42"/>
      <c r="D138" s="41"/>
    </row>
    <row r="139" spans="2:4" x14ac:dyDescent="0.25">
      <c r="B139" s="42"/>
      <c r="D139" s="41"/>
    </row>
    <row r="140" spans="2:4" x14ac:dyDescent="0.25">
      <c r="B140" s="42"/>
      <c r="D140" s="41"/>
    </row>
    <row r="141" spans="2:4" x14ac:dyDescent="0.25">
      <c r="B141" s="42"/>
      <c r="D141" s="41"/>
    </row>
    <row r="142" spans="2:4" x14ac:dyDescent="0.25">
      <c r="B142" s="42"/>
      <c r="D142" s="41"/>
    </row>
    <row r="143" spans="2:4" x14ac:dyDescent="0.25">
      <c r="B143" s="42"/>
      <c r="D143" s="41"/>
    </row>
    <row r="144" spans="2:4" x14ac:dyDescent="0.25">
      <c r="B144" s="42"/>
      <c r="D144" s="41"/>
    </row>
    <row r="145" spans="2:4" x14ac:dyDescent="0.25">
      <c r="B145" s="42"/>
      <c r="D145" s="41"/>
    </row>
    <row r="146" spans="2:4" x14ac:dyDescent="0.25">
      <c r="B146" s="42"/>
      <c r="D146" s="41"/>
    </row>
    <row r="147" spans="2:4" x14ac:dyDescent="0.25">
      <c r="B147" s="42"/>
      <c r="D147" s="41"/>
    </row>
    <row r="148" spans="2:4" x14ac:dyDescent="0.25">
      <c r="B148" s="42"/>
      <c r="D148" s="41"/>
    </row>
    <row r="149" spans="2:4" x14ac:dyDescent="0.25">
      <c r="B149" s="42"/>
      <c r="D149" s="41"/>
    </row>
    <row r="150" spans="2:4" x14ac:dyDescent="0.25">
      <c r="B150" s="42"/>
      <c r="D150" s="41"/>
    </row>
    <row r="151" spans="2:4" x14ac:dyDescent="0.25">
      <c r="B151" s="42"/>
      <c r="D151" s="41"/>
    </row>
    <row r="152" spans="2:4" x14ac:dyDescent="0.25">
      <c r="B152" s="42"/>
      <c r="D152" s="41"/>
    </row>
    <row r="153" spans="2:4" x14ac:dyDescent="0.25">
      <c r="B153" s="42"/>
      <c r="D153" s="41"/>
    </row>
    <row r="154" spans="2:4" x14ac:dyDescent="0.25">
      <c r="B154" s="42"/>
      <c r="D154" s="41"/>
    </row>
    <row r="155" spans="2:4" x14ac:dyDescent="0.25">
      <c r="B155" s="42"/>
      <c r="D155" s="41"/>
    </row>
    <row r="156" spans="2:4" x14ac:dyDescent="0.25">
      <c r="B156" s="42"/>
      <c r="D156" s="41"/>
    </row>
    <row r="157" spans="2:4" x14ac:dyDescent="0.25">
      <c r="B157" s="42"/>
      <c r="D157" s="41"/>
    </row>
    <row r="158" spans="2:4" x14ac:dyDescent="0.25">
      <c r="B158" s="42"/>
      <c r="D158" s="41"/>
    </row>
    <row r="159" spans="2:4" x14ac:dyDescent="0.25">
      <c r="B159" s="42"/>
      <c r="D159" s="41"/>
    </row>
    <row r="160" spans="2:4" x14ac:dyDescent="0.25">
      <c r="B160" s="42"/>
      <c r="D160" s="41"/>
    </row>
    <row r="161" spans="2:4" x14ac:dyDescent="0.25">
      <c r="B161" s="42"/>
      <c r="D161" s="41"/>
    </row>
    <row r="162" spans="2:4" x14ac:dyDescent="0.25">
      <c r="B162" s="42"/>
      <c r="D162" s="41"/>
    </row>
    <row r="163" spans="2:4" x14ac:dyDescent="0.25">
      <c r="B163" s="42"/>
      <c r="D163" s="41"/>
    </row>
    <row r="164" spans="2:4" x14ac:dyDescent="0.25">
      <c r="B164" s="42"/>
      <c r="D164" s="41"/>
    </row>
    <row r="165" spans="2:4" x14ac:dyDescent="0.25">
      <c r="B165" s="42"/>
      <c r="D165" s="41"/>
    </row>
    <row r="166" spans="2:4" x14ac:dyDescent="0.25">
      <c r="B166" s="42"/>
      <c r="D166" s="41"/>
    </row>
    <row r="167" spans="2:4" x14ac:dyDescent="0.25">
      <c r="B167" s="42"/>
      <c r="D167" s="41"/>
    </row>
    <row r="168" spans="2:4" x14ac:dyDescent="0.25">
      <c r="B168" s="42"/>
      <c r="D168" s="41"/>
    </row>
    <row r="169" spans="2:4" x14ac:dyDescent="0.25">
      <c r="B169" s="42"/>
      <c r="D169" s="41"/>
    </row>
    <row r="170" spans="2:4" x14ac:dyDescent="0.25">
      <c r="B170" s="42"/>
      <c r="D170" s="41"/>
    </row>
    <row r="171" spans="2:4" x14ac:dyDescent="0.25">
      <c r="B171" s="42"/>
      <c r="D171" s="41"/>
    </row>
    <row r="172" spans="2:4" x14ac:dyDescent="0.25">
      <c r="B172" s="42"/>
      <c r="D172" s="41"/>
    </row>
    <row r="173" spans="2:4" x14ac:dyDescent="0.25">
      <c r="B173" s="42"/>
      <c r="D173" s="41"/>
    </row>
    <row r="174" spans="2:4" x14ac:dyDescent="0.25">
      <c r="B174" s="42"/>
      <c r="D174" s="41"/>
    </row>
    <row r="175" spans="2:4" x14ac:dyDescent="0.25">
      <c r="B175" s="42"/>
      <c r="D175" s="41"/>
    </row>
    <row r="176" spans="2:4" x14ac:dyDescent="0.25">
      <c r="B176" s="42"/>
      <c r="D176" s="41"/>
    </row>
    <row r="177" spans="2:4" x14ac:dyDescent="0.25">
      <c r="B177" s="42"/>
      <c r="D177" s="41"/>
    </row>
    <row r="178" spans="2:4" x14ac:dyDescent="0.25">
      <c r="B178" s="42"/>
      <c r="D178" s="41"/>
    </row>
    <row r="179" spans="2:4" x14ac:dyDescent="0.25">
      <c r="B179" s="42"/>
      <c r="D179" s="41"/>
    </row>
    <row r="180" spans="2:4" x14ac:dyDescent="0.25">
      <c r="B180" s="42"/>
      <c r="D180" s="41"/>
    </row>
    <row r="181" spans="2:4" x14ac:dyDescent="0.25">
      <c r="B181" s="42"/>
      <c r="D181" s="41"/>
    </row>
    <row r="182" spans="2:4" x14ac:dyDescent="0.25">
      <c r="B182" s="42"/>
      <c r="D182" s="41"/>
    </row>
    <row r="183" spans="2:4" x14ac:dyDescent="0.25">
      <c r="B183" s="42"/>
      <c r="D183" s="41"/>
    </row>
    <row r="184" spans="2:4" x14ac:dyDescent="0.25">
      <c r="B184" s="42"/>
      <c r="D184" s="41"/>
    </row>
    <row r="185" spans="2:4" x14ac:dyDescent="0.25">
      <c r="B185" s="42"/>
      <c r="D185" s="41"/>
    </row>
    <row r="186" spans="2:4" x14ac:dyDescent="0.25">
      <c r="B186" s="42"/>
      <c r="D186" s="41"/>
    </row>
    <row r="187" spans="2:4" x14ac:dyDescent="0.25">
      <c r="B187" s="42"/>
      <c r="D187" s="41"/>
    </row>
    <row r="188" spans="2:4" x14ac:dyDescent="0.25">
      <c r="B188" s="42"/>
      <c r="D188" s="41"/>
    </row>
    <row r="189" spans="2:4" x14ac:dyDescent="0.25">
      <c r="B189" s="42"/>
      <c r="D189" s="41"/>
    </row>
    <row r="190" spans="2:4" x14ac:dyDescent="0.25">
      <c r="B190" s="42"/>
      <c r="D190" s="41"/>
    </row>
    <row r="191" spans="2:4" x14ac:dyDescent="0.25">
      <c r="B191" s="42"/>
      <c r="D191" s="41"/>
    </row>
    <row r="192" spans="2:4" x14ac:dyDescent="0.25">
      <c r="B192" s="42"/>
      <c r="D192" s="41"/>
    </row>
    <row r="193" spans="2:4" x14ac:dyDescent="0.25">
      <c r="B193" s="42"/>
      <c r="D193" s="41"/>
    </row>
    <row r="194" spans="2:4" x14ac:dyDescent="0.25">
      <c r="B194" s="42"/>
      <c r="D194" s="41"/>
    </row>
    <row r="195" spans="2:4" x14ac:dyDescent="0.25">
      <c r="B195" s="42"/>
      <c r="D195" s="41"/>
    </row>
    <row r="196" spans="2:4" x14ac:dyDescent="0.25">
      <c r="B196" s="42"/>
      <c r="D196" s="41"/>
    </row>
    <row r="197" spans="2:4" x14ac:dyDescent="0.25">
      <c r="B197" s="42"/>
      <c r="D197" s="41"/>
    </row>
    <row r="198" spans="2:4" x14ac:dyDescent="0.25">
      <c r="B198" s="42"/>
      <c r="D198" s="41"/>
    </row>
    <row r="199" spans="2:4" x14ac:dyDescent="0.25">
      <c r="B199" s="42"/>
      <c r="D199" s="41"/>
    </row>
    <row r="200" spans="2:4" x14ac:dyDescent="0.25">
      <c r="B200" s="42"/>
      <c r="D200" s="41"/>
    </row>
    <row r="201" spans="2:4" x14ac:dyDescent="0.25">
      <c r="B201" s="42"/>
      <c r="D201" s="41"/>
    </row>
    <row r="202" spans="2:4" x14ac:dyDescent="0.25">
      <c r="B202" s="42"/>
      <c r="D202" s="41"/>
    </row>
    <row r="203" spans="2:4" x14ac:dyDescent="0.25">
      <c r="B203" s="42"/>
      <c r="D203" s="41"/>
    </row>
    <row r="204" spans="2:4" x14ac:dyDescent="0.25">
      <c r="B204" s="42"/>
      <c r="D204" s="41"/>
    </row>
    <row r="205" spans="2:4" x14ac:dyDescent="0.25">
      <c r="B205" s="42"/>
      <c r="D205" s="41"/>
    </row>
    <row r="206" spans="2:4" x14ac:dyDescent="0.25">
      <c r="B206" s="42"/>
      <c r="D206" s="41"/>
    </row>
    <row r="207" spans="2:4" x14ac:dyDescent="0.25">
      <c r="B207" s="42"/>
      <c r="D207" s="41"/>
    </row>
    <row r="208" spans="2:4" x14ac:dyDescent="0.25">
      <c r="B208" s="42"/>
      <c r="D208" s="41"/>
    </row>
    <row r="209" spans="2:4" x14ac:dyDescent="0.25">
      <c r="B209" s="42"/>
      <c r="D209" s="41"/>
    </row>
    <row r="210" spans="2:4" x14ac:dyDescent="0.25">
      <c r="B210" s="42"/>
      <c r="D210" s="41"/>
    </row>
    <row r="211" spans="2:4" x14ac:dyDescent="0.25">
      <c r="B211" s="42"/>
      <c r="D211" s="41"/>
    </row>
    <row r="212" spans="2:4" x14ac:dyDescent="0.25">
      <c r="B212" s="42"/>
      <c r="D212" s="41"/>
    </row>
    <row r="213" spans="2:4" x14ac:dyDescent="0.25">
      <c r="B213" s="42"/>
      <c r="D213" s="41"/>
    </row>
    <row r="214" spans="2:4" x14ac:dyDescent="0.25">
      <c r="B214" s="42"/>
      <c r="D214" s="41"/>
    </row>
    <row r="215" spans="2:4" x14ac:dyDescent="0.25">
      <c r="B215" s="42"/>
      <c r="D215" s="41"/>
    </row>
    <row r="216" spans="2:4" x14ac:dyDescent="0.25">
      <c r="B216" s="42"/>
      <c r="D216" s="41"/>
    </row>
    <row r="217" spans="2:4" x14ac:dyDescent="0.25">
      <c r="B217" s="42"/>
      <c r="D217" s="41"/>
    </row>
    <row r="218" spans="2:4" x14ac:dyDescent="0.25">
      <c r="B218" s="42"/>
      <c r="D218" s="41"/>
    </row>
    <row r="219" spans="2:4" x14ac:dyDescent="0.25">
      <c r="B219" s="42"/>
      <c r="D219" s="41"/>
    </row>
    <row r="220" spans="2:4" x14ac:dyDescent="0.25">
      <c r="B220" s="42"/>
      <c r="D220" s="41"/>
    </row>
    <row r="221" spans="2:4" x14ac:dyDescent="0.25">
      <c r="B221" s="42"/>
      <c r="D221" s="41"/>
    </row>
    <row r="222" spans="2:4" x14ac:dyDescent="0.25">
      <c r="B222" s="42"/>
      <c r="D222" s="41"/>
    </row>
    <row r="223" spans="2:4" x14ac:dyDescent="0.25">
      <c r="B223" s="42"/>
      <c r="D223" s="41"/>
    </row>
    <row r="224" spans="2:4" x14ac:dyDescent="0.25">
      <c r="B224" s="42"/>
      <c r="D224" s="41"/>
    </row>
    <row r="225" spans="2:4" x14ac:dyDescent="0.25">
      <c r="B225" s="42"/>
      <c r="D225" s="41"/>
    </row>
    <row r="226" spans="2:4" x14ac:dyDescent="0.25">
      <c r="B226" s="42"/>
      <c r="D226" s="41"/>
    </row>
    <row r="227" spans="2:4" x14ac:dyDescent="0.25">
      <c r="B227" s="42"/>
      <c r="D227" s="41"/>
    </row>
    <row r="228" spans="2:4" x14ac:dyDescent="0.25">
      <c r="B228" s="42"/>
      <c r="D228" s="41"/>
    </row>
    <row r="229" spans="2:4" x14ac:dyDescent="0.25">
      <c r="B229" s="42"/>
      <c r="D229" s="41"/>
    </row>
    <row r="230" spans="2:4" x14ac:dyDescent="0.25">
      <c r="B230" s="42"/>
      <c r="D230" s="41"/>
    </row>
    <row r="231" spans="2:4" x14ac:dyDescent="0.25">
      <c r="B231" s="42"/>
      <c r="D231" s="41"/>
    </row>
    <row r="232" spans="2:4" x14ac:dyDescent="0.25">
      <c r="B232" s="42"/>
      <c r="D232" s="41"/>
    </row>
    <row r="233" spans="2:4" x14ac:dyDescent="0.25">
      <c r="B233" s="42"/>
      <c r="D233" s="41"/>
    </row>
    <row r="234" spans="2:4" x14ac:dyDescent="0.25">
      <c r="B234" s="42"/>
      <c r="D234" s="41"/>
    </row>
    <row r="235" spans="2:4" x14ac:dyDescent="0.25">
      <c r="B235" s="42"/>
      <c r="D235" s="41"/>
    </row>
    <row r="236" spans="2:4" x14ac:dyDescent="0.25">
      <c r="B236" s="42"/>
      <c r="D236" s="41"/>
    </row>
    <row r="237" spans="2:4" x14ac:dyDescent="0.25">
      <c r="B237" s="42"/>
      <c r="D237" s="41"/>
    </row>
    <row r="238" spans="2:4" x14ac:dyDescent="0.25">
      <c r="B238" s="42"/>
      <c r="D238" s="41"/>
    </row>
    <row r="239" spans="2:4" x14ac:dyDescent="0.25">
      <c r="B239" s="42"/>
      <c r="D239" s="41"/>
    </row>
    <row r="240" spans="2:4" x14ac:dyDescent="0.25">
      <c r="B240" s="42"/>
      <c r="D240" s="41"/>
    </row>
    <row r="241" spans="2:4" x14ac:dyDescent="0.25">
      <c r="B241" s="42"/>
      <c r="D241" s="41"/>
    </row>
    <row r="242" spans="2:4" x14ac:dyDescent="0.25">
      <c r="B242" s="42"/>
      <c r="D242" s="41"/>
    </row>
    <row r="243" spans="2:4" x14ac:dyDescent="0.25">
      <c r="B243" s="42"/>
      <c r="D243" s="41"/>
    </row>
    <row r="244" spans="2:4" x14ac:dyDescent="0.25">
      <c r="B244" s="42"/>
      <c r="D244" s="41"/>
    </row>
    <row r="245" spans="2:4" x14ac:dyDescent="0.25">
      <c r="B245" s="42"/>
      <c r="D245" s="41"/>
    </row>
    <row r="246" spans="2:4" x14ac:dyDescent="0.25">
      <c r="B246" s="42"/>
      <c r="D246" s="41"/>
    </row>
    <row r="247" spans="2:4" x14ac:dyDescent="0.25">
      <c r="B247" s="42"/>
      <c r="D247" s="41"/>
    </row>
    <row r="248" spans="2:4" x14ac:dyDescent="0.25">
      <c r="B248" s="42"/>
      <c r="D248" s="41"/>
    </row>
    <row r="249" spans="2:4" x14ac:dyDescent="0.25">
      <c r="B249" s="42"/>
      <c r="D249" s="41"/>
    </row>
    <row r="250" spans="2:4" x14ac:dyDescent="0.25">
      <c r="B250" s="42"/>
      <c r="D250" s="41"/>
    </row>
    <row r="251" spans="2:4" x14ac:dyDescent="0.25">
      <c r="B251" s="42"/>
      <c r="D251" s="41"/>
    </row>
    <row r="252" spans="2:4" x14ac:dyDescent="0.25">
      <c r="B252" s="42"/>
      <c r="D252" s="41"/>
    </row>
    <row r="253" spans="2:4" x14ac:dyDescent="0.25">
      <c r="B253" s="42"/>
      <c r="D253" s="41"/>
    </row>
    <row r="254" spans="2:4" x14ac:dyDescent="0.25">
      <c r="B254" s="42"/>
      <c r="D254" s="41"/>
    </row>
    <row r="255" spans="2:4" x14ac:dyDescent="0.25">
      <c r="B255" s="42"/>
      <c r="D255" s="41"/>
    </row>
    <row r="256" spans="2:4" x14ac:dyDescent="0.25">
      <c r="B256" s="42"/>
      <c r="D256" s="41"/>
    </row>
    <row r="257" spans="2:4" x14ac:dyDescent="0.25">
      <c r="B257" s="42"/>
      <c r="D257" s="41"/>
    </row>
    <row r="258" spans="2:4" x14ac:dyDescent="0.25">
      <c r="B258" s="42"/>
      <c r="D258" s="41"/>
    </row>
    <row r="259" spans="2:4" x14ac:dyDescent="0.25">
      <c r="B259" s="42"/>
      <c r="D259" s="41"/>
    </row>
    <row r="260" spans="2:4" x14ac:dyDescent="0.25">
      <c r="B260" s="42"/>
      <c r="D260" s="41"/>
    </row>
    <row r="261" spans="2:4" x14ac:dyDescent="0.25">
      <c r="B261" s="42"/>
      <c r="D261" s="41"/>
    </row>
    <row r="262" spans="2:4" x14ac:dyDescent="0.25">
      <c r="B262" s="42"/>
      <c r="D262" s="41"/>
    </row>
    <row r="263" spans="2:4" x14ac:dyDescent="0.25">
      <c r="B263" s="42"/>
      <c r="D263" s="41"/>
    </row>
    <row r="264" spans="2:4" x14ac:dyDescent="0.25">
      <c r="B264" s="42"/>
      <c r="D264" s="41"/>
    </row>
    <row r="265" spans="2:4" x14ac:dyDescent="0.25">
      <c r="B265" s="42"/>
      <c r="D265" s="41"/>
    </row>
    <row r="266" spans="2:4" x14ac:dyDescent="0.25">
      <c r="B266" s="42"/>
      <c r="D266" s="41"/>
    </row>
    <row r="267" spans="2:4" x14ac:dyDescent="0.25">
      <c r="B267" s="42"/>
      <c r="D267" s="41"/>
    </row>
    <row r="268" spans="2:4" x14ac:dyDescent="0.25">
      <c r="B268" s="42"/>
      <c r="D268" s="41"/>
    </row>
    <row r="269" spans="2:4" x14ac:dyDescent="0.25">
      <c r="B269" s="42"/>
      <c r="D269" s="41"/>
    </row>
    <row r="270" spans="2:4" x14ac:dyDescent="0.25">
      <c r="B270" s="42"/>
      <c r="D270" s="41"/>
    </row>
    <row r="271" spans="2:4" x14ac:dyDescent="0.25">
      <c r="B271" s="42"/>
      <c r="D271" s="41"/>
    </row>
    <row r="272" spans="2:4" x14ac:dyDescent="0.25">
      <c r="B272" s="42"/>
      <c r="D272" s="41"/>
    </row>
    <row r="273" spans="2:4" x14ac:dyDescent="0.25">
      <c r="B273" s="42"/>
      <c r="D273" s="41"/>
    </row>
    <row r="274" spans="2:4" x14ac:dyDescent="0.25">
      <c r="B274" s="42"/>
      <c r="D274" s="41"/>
    </row>
    <row r="275" spans="2:4" x14ac:dyDescent="0.25">
      <c r="B275" s="42"/>
      <c r="D275" s="41"/>
    </row>
    <row r="276" spans="2:4" x14ac:dyDescent="0.25">
      <c r="B276" s="42"/>
      <c r="D276" s="41"/>
    </row>
    <row r="277" spans="2:4" x14ac:dyDescent="0.25">
      <c r="B277" s="42"/>
      <c r="D277" s="41"/>
    </row>
    <row r="278" spans="2:4" x14ac:dyDescent="0.25">
      <c r="B278" s="42"/>
      <c r="D278" s="41"/>
    </row>
    <row r="279" spans="2:4" x14ac:dyDescent="0.25">
      <c r="B279" s="42"/>
      <c r="D279" s="41"/>
    </row>
    <row r="280" spans="2:4" x14ac:dyDescent="0.25">
      <c r="B280" s="42"/>
      <c r="D280" s="41"/>
    </row>
    <row r="281" spans="2:4" x14ac:dyDescent="0.25">
      <c r="B281" s="42"/>
      <c r="D281" s="41"/>
    </row>
    <row r="282" spans="2:4" x14ac:dyDescent="0.25">
      <c r="B282" s="42"/>
      <c r="D282" s="41"/>
    </row>
    <row r="283" spans="2:4" x14ac:dyDescent="0.25">
      <c r="B283" s="42"/>
      <c r="D283" s="41"/>
    </row>
    <row r="284" spans="2:4" x14ac:dyDescent="0.25">
      <c r="B284" s="42"/>
      <c r="D284" s="41"/>
    </row>
    <row r="285" spans="2:4" x14ac:dyDescent="0.25">
      <c r="B285" s="42"/>
      <c r="D285" s="41"/>
    </row>
    <row r="286" spans="2:4" x14ac:dyDescent="0.25">
      <c r="B286" s="42"/>
      <c r="D286" s="41"/>
    </row>
    <row r="287" spans="2:4" x14ac:dyDescent="0.25">
      <c r="B287" s="42"/>
      <c r="D287" s="41"/>
    </row>
    <row r="288" spans="2:4" x14ac:dyDescent="0.25">
      <c r="B288" s="42"/>
      <c r="D288" s="41"/>
    </row>
    <row r="289" spans="2:4" x14ac:dyDescent="0.25">
      <c r="B289" s="42"/>
      <c r="D289" s="41"/>
    </row>
    <row r="290" spans="2:4" x14ac:dyDescent="0.25">
      <c r="B290" s="42"/>
      <c r="D290" s="41"/>
    </row>
    <row r="291" spans="2:4" x14ac:dyDescent="0.25">
      <c r="B291" s="42"/>
      <c r="D291" s="41"/>
    </row>
    <row r="292" spans="2:4" x14ac:dyDescent="0.25">
      <c r="B292" s="42"/>
      <c r="D292" s="41"/>
    </row>
    <row r="293" spans="2:4" x14ac:dyDescent="0.25">
      <c r="B293" s="42"/>
      <c r="D293" s="41"/>
    </row>
    <row r="294" spans="2:4" x14ac:dyDescent="0.25">
      <c r="B294" s="42"/>
      <c r="D294" s="41"/>
    </row>
    <row r="295" spans="2:4" x14ac:dyDescent="0.25">
      <c r="B295" s="42"/>
      <c r="D295" s="41"/>
    </row>
    <row r="296" spans="2:4" x14ac:dyDescent="0.25">
      <c r="B296" s="42"/>
      <c r="D296" s="41"/>
    </row>
    <row r="297" spans="2:4" x14ac:dyDescent="0.25">
      <c r="B297" s="42"/>
      <c r="D297" s="41"/>
    </row>
    <row r="298" spans="2:4" x14ac:dyDescent="0.25">
      <c r="B298" s="42"/>
      <c r="D298" s="41"/>
    </row>
    <row r="299" spans="2:4" x14ac:dyDescent="0.25">
      <c r="B299" s="42"/>
      <c r="D299" s="41"/>
    </row>
    <row r="300" spans="2:4" x14ac:dyDescent="0.25">
      <c r="B300" s="42"/>
      <c r="D300" s="41"/>
    </row>
    <row r="301" spans="2:4" x14ac:dyDescent="0.25">
      <c r="B301" s="42"/>
      <c r="D301" s="41"/>
    </row>
    <row r="302" spans="2:4" x14ac:dyDescent="0.25">
      <c r="B302" s="42"/>
      <c r="D302" s="41"/>
    </row>
    <row r="303" spans="2:4" x14ac:dyDescent="0.25">
      <c r="B303" s="42"/>
      <c r="D303" s="41"/>
    </row>
    <row r="304" spans="2:4" x14ac:dyDescent="0.25">
      <c r="B304" s="42"/>
      <c r="D304" s="41"/>
    </row>
    <row r="305" spans="2:4" x14ac:dyDescent="0.25">
      <c r="B305" s="42"/>
      <c r="D305" s="41"/>
    </row>
    <row r="306" spans="2:4" x14ac:dyDescent="0.25">
      <c r="B306" s="42"/>
      <c r="D306" s="41"/>
    </row>
    <row r="307" spans="2:4" x14ac:dyDescent="0.25">
      <c r="B307" s="42"/>
      <c r="D307" s="41"/>
    </row>
    <row r="308" spans="2:4" x14ac:dyDescent="0.25">
      <c r="B308" s="42"/>
      <c r="D308" s="41"/>
    </row>
    <row r="309" spans="2:4" x14ac:dyDescent="0.25">
      <c r="B309" s="42"/>
      <c r="D309" s="41"/>
    </row>
    <row r="310" spans="2:4" x14ac:dyDescent="0.25">
      <c r="B310" s="42"/>
      <c r="D310" s="41"/>
    </row>
    <row r="311" spans="2:4" x14ac:dyDescent="0.25">
      <c r="B311" s="42"/>
      <c r="D311" s="41"/>
    </row>
    <row r="312" spans="2:4" x14ac:dyDescent="0.25">
      <c r="B312" s="42"/>
      <c r="D312" s="41"/>
    </row>
    <row r="313" spans="2:4" x14ac:dyDescent="0.25">
      <c r="B313" s="42"/>
      <c r="D313" s="41"/>
    </row>
    <row r="314" spans="2:4" x14ac:dyDescent="0.25">
      <c r="B314" s="42"/>
      <c r="D314" s="41"/>
    </row>
    <row r="315" spans="2:4" x14ac:dyDescent="0.25">
      <c r="B315" s="42"/>
      <c r="D315" s="41"/>
    </row>
    <row r="316" spans="2:4" x14ac:dyDescent="0.25">
      <c r="B316" s="42"/>
      <c r="D316" s="41"/>
    </row>
    <row r="317" spans="2:4" x14ac:dyDescent="0.25">
      <c r="B317" s="42"/>
      <c r="D317" s="41"/>
    </row>
    <row r="318" spans="2:4" x14ac:dyDescent="0.25">
      <c r="B318" s="42"/>
      <c r="D318" s="41"/>
    </row>
    <row r="319" spans="2:4" x14ac:dyDescent="0.25">
      <c r="B319" s="42"/>
      <c r="D319" s="41"/>
    </row>
    <row r="320" spans="2:4" x14ac:dyDescent="0.25">
      <c r="B320" s="42"/>
      <c r="D320" s="41"/>
    </row>
    <row r="321" spans="2:4" x14ac:dyDescent="0.25">
      <c r="B321" s="42"/>
      <c r="D321" s="41"/>
    </row>
    <row r="322" spans="2:4" x14ac:dyDescent="0.25">
      <c r="B322" s="42"/>
      <c r="D322" s="41"/>
    </row>
    <row r="323" spans="2:4" x14ac:dyDescent="0.25">
      <c r="B323" s="42"/>
      <c r="D323" s="41"/>
    </row>
    <row r="324" spans="2:4" x14ac:dyDescent="0.25">
      <c r="B324" s="42"/>
      <c r="D324" s="41"/>
    </row>
    <row r="325" spans="2:4" x14ac:dyDescent="0.25">
      <c r="B325" s="42"/>
      <c r="D325" s="41"/>
    </row>
    <row r="326" spans="2:4" x14ac:dyDescent="0.25">
      <c r="B326" s="42"/>
      <c r="D326" s="41"/>
    </row>
    <row r="327" spans="2:4" x14ac:dyDescent="0.25">
      <c r="B327" s="42"/>
      <c r="D327" s="41"/>
    </row>
    <row r="328" spans="2:4" x14ac:dyDescent="0.25">
      <c r="B328" s="42"/>
      <c r="D328" s="41"/>
    </row>
    <row r="329" spans="2:4" x14ac:dyDescent="0.25">
      <c r="B329" s="42"/>
      <c r="D329" s="41"/>
    </row>
    <row r="330" spans="2:4" x14ac:dyDescent="0.25">
      <c r="B330" s="42"/>
      <c r="D330" s="41"/>
    </row>
    <row r="331" spans="2:4" x14ac:dyDescent="0.25">
      <c r="B331" s="42"/>
      <c r="D331" s="41"/>
    </row>
    <row r="332" spans="2:4" x14ac:dyDescent="0.25">
      <c r="B332" s="42"/>
      <c r="D332" s="41"/>
    </row>
    <row r="333" spans="2:4" x14ac:dyDescent="0.25">
      <c r="B333" s="42"/>
      <c r="D333" s="41"/>
    </row>
    <row r="334" spans="2:4" x14ac:dyDescent="0.25">
      <c r="B334" s="42"/>
      <c r="D334" s="41"/>
    </row>
    <row r="335" spans="2:4" x14ac:dyDescent="0.25">
      <c r="B335" s="42"/>
      <c r="D335" s="41"/>
    </row>
    <row r="336" spans="2:4" x14ac:dyDescent="0.25">
      <c r="B336" s="42"/>
      <c r="D336" s="41"/>
    </row>
    <row r="337" spans="2:4" x14ac:dyDescent="0.25">
      <c r="B337" s="42"/>
      <c r="D337" s="41"/>
    </row>
    <row r="338" spans="2:4" x14ac:dyDescent="0.25">
      <c r="B338" s="42"/>
      <c r="D338" s="41"/>
    </row>
    <row r="339" spans="2:4" x14ac:dyDescent="0.25">
      <c r="B339" s="42"/>
      <c r="D339" s="41"/>
    </row>
    <row r="340" spans="2:4" x14ac:dyDescent="0.25">
      <c r="B340" s="42"/>
      <c r="D340" s="41"/>
    </row>
    <row r="341" spans="2:4" x14ac:dyDescent="0.25">
      <c r="B341" s="42"/>
      <c r="D341" s="41"/>
    </row>
    <row r="342" spans="2:4" x14ac:dyDescent="0.25">
      <c r="B342" s="42"/>
      <c r="D342" s="41"/>
    </row>
    <row r="343" spans="2:4" x14ac:dyDescent="0.25">
      <c r="B343" s="42"/>
      <c r="D343" s="41"/>
    </row>
    <row r="344" spans="2:4" x14ac:dyDescent="0.25">
      <c r="B344" s="42"/>
      <c r="D344" s="41"/>
    </row>
    <row r="345" spans="2:4" x14ac:dyDescent="0.25">
      <c r="B345" s="42"/>
      <c r="D345" s="41"/>
    </row>
    <row r="346" spans="2:4" x14ac:dyDescent="0.25">
      <c r="B346" s="42"/>
      <c r="D346" s="41"/>
    </row>
    <row r="347" spans="2:4" x14ac:dyDescent="0.25">
      <c r="B347" s="42"/>
      <c r="D347" s="41"/>
    </row>
    <row r="348" spans="2:4" x14ac:dyDescent="0.25">
      <c r="B348" s="42"/>
      <c r="D348" s="41"/>
    </row>
    <row r="349" spans="2:4" x14ac:dyDescent="0.25">
      <c r="B349" s="42"/>
      <c r="D349" s="41"/>
    </row>
    <row r="350" spans="2:4" x14ac:dyDescent="0.25">
      <c r="B350" s="42"/>
      <c r="D350" s="41"/>
    </row>
    <row r="351" spans="2:4" x14ac:dyDescent="0.25">
      <c r="B351" s="42"/>
      <c r="D351" s="41"/>
    </row>
    <row r="352" spans="2:4" x14ac:dyDescent="0.25">
      <c r="B352" s="42"/>
      <c r="D352" s="41"/>
    </row>
    <row r="353" spans="2:4" x14ac:dyDescent="0.25">
      <c r="B353" s="42"/>
      <c r="D353" s="41"/>
    </row>
    <row r="354" spans="2:4" x14ac:dyDescent="0.25">
      <c r="B354" s="42"/>
      <c r="D354" s="41"/>
    </row>
    <row r="355" spans="2:4" x14ac:dyDescent="0.25">
      <c r="B355" s="42"/>
      <c r="D355" s="41"/>
    </row>
    <row r="356" spans="2:4" x14ac:dyDescent="0.25">
      <c r="B356" s="42"/>
      <c r="D356" s="41"/>
    </row>
    <row r="357" spans="2:4" x14ac:dyDescent="0.25">
      <c r="B357" s="42"/>
      <c r="D357" s="41"/>
    </row>
    <row r="358" spans="2:4" x14ac:dyDescent="0.25">
      <c r="B358" s="42"/>
      <c r="D358" s="41"/>
    </row>
    <row r="359" spans="2:4" x14ac:dyDescent="0.25">
      <c r="B359" s="42"/>
      <c r="D359" s="41"/>
    </row>
    <row r="360" spans="2:4" x14ac:dyDescent="0.25">
      <c r="B360" s="42"/>
      <c r="D360" s="41"/>
    </row>
    <row r="361" spans="2:4" x14ac:dyDescent="0.25">
      <c r="B361" s="42"/>
      <c r="D361" s="41"/>
    </row>
    <row r="362" spans="2:4" x14ac:dyDescent="0.25">
      <c r="B362" s="42"/>
      <c r="D362" s="41"/>
    </row>
    <row r="363" spans="2:4" x14ac:dyDescent="0.25">
      <c r="B363" s="42"/>
      <c r="D363" s="41"/>
    </row>
    <row r="364" spans="2:4" x14ac:dyDescent="0.25">
      <c r="B364" s="42"/>
      <c r="D364" s="41"/>
    </row>
    <row r="365" spans="2:4" x14ac:dyDescent="0.25">
      <c r="B365" s="42"/>
      <c r="D365" s="41"/>
    </row>
    <row r="366" spans="2:4" x14ac:dyDescent="0.25">
      <c r="B366" s="42"/>
      <c r="D366" s="41"/>
    </row>
    <row r="367" spans="2:4" x14ac:dyDescent="0.25">
      <c r="B367" s="42"/>
      <c r="D367" s="41"/>
    </row>
    <row r="368" spans="2:4" x14ac:dyDescent="0.25">
      <c r="B368" s="42"/>
      <c r="D368" s="41"/>
    </row>
    <row r="369" spans="2:4" x14ac:dyDescent="0.25">
      <c r="B369" s="42"/>
      <c r="D369" s="41"/>
    </row>
    <row r="370" spans="2:4" x14ac:dyDescent="0.25">
      <c r="B370" s="42"/>
      <c r="D370" s="41"/>
    </row>
    <row r="371" spans="2:4" x14ac:dyDescent="0.25">
      <c r="B371" s="42"/>
      <c r="D371" s="41"/>
    </row>
    <row r="372" spans="2:4" x14ac:dyDescent="0.25">
      <c r="B372" s="42"/>
      <c r="D372" s="41"/>
    </row>
    <row r="373" spans="2:4" x14ac:dyDescent="0.25">
      <c r="B373" s="42"/>
      <c r="D373" s="41"/>
    </row>
    <row r="374" spans="2:4" x14ac:dyDescent="0.25">
      <c r="B374" s="42"/>
      <c r="D374" s="41"/>
    </row>
    <row r="375" spans="2:4" x14ac:dyDescent="0.25">
      <c r="B375" s="42"/>
      <c r="D375" s="41"/>
    </row>
    <row r="376" spans="2:4" x14ac:dyDescent="0.25">
      <c r="B376" s="42"/>
      <c r="D376" s="41"/>
    </row>
    <row r="377" spans="2:4" x14ac:dyDescent="0.25">
      <c r="B377" s="42"/>
      <c r="D377" s="41"/>
    </row>
    <row r="378" spans="2:4" x14ac:dyDescent="0.25">
      <c r="B378" s="42"/>
      <c r="D378" s="41"/>
    </row>
    <row r="379" spans="2:4" x14ac:dyDescent="0.25">
      <c r="B379" s="42"/>
      <c r="D379" s="41"/>
    </row>
    <row r="380" spans="2:4" x14ac:dyDescent="0.25">
      <c r="B380" s="42"/>
      <c r="D380" s="41"/>
    </row>
    <row r="381" spans="2:4" x14ac:dyDescent="0.25">
      <c r="B381" s="42"/>
      <c r="D381" s="41"/>
    </row>
    <row r="382" spans="2:4" x14ac:dyDescent="0.25">
      <c r="B382" s="42"/>
      <c r="D382" s="41"/>
    </row>
    <row r="383" spans="2:4" x14ac:dyDescent="0.25">
      <c r="B383" s="42"/>
      <c r="D383" s="41"/>
    </row>
    <row r="384" spans="2:4" x14ac:dyDescent="0.25">
      <c r="B384" s="42"/>
      <c r="D384" s="41"/>
    </row>
    <row r="385" spans="2:4" x14ac:dyDescent="0.25">
      <c r="B385" s="42"/>
      <c r="D385" s="41"/>
    </row>
    <row r="386" spans="2:4" x14ac:dyDescent="0.25">
      <c r="B386" s="42"/>
      <c r="D386" s="41"/>
    </row>
    <row r="387" spans="2:4" x14ac:dyDescent="0.25">
      <c r="B387" s="42"/>
      <c r="D387" s="41"/>
    </row>
    <row r="388" spans="2:4" x14ac:dyDescent="0.25">
      <c r="B388" s="42"/>
      <c r="D388" s="41"/>
    </row>
    <row r="389" spans="2:4" x14ac:dyDescent="0.25">
      <c r="B389" s="42"/>
      <c r="D389" s="41"/>
    </row>
    <row r="390" spans="2:4" x14ac:dyDescent="0.25">
      <c r="B390" s="42"/>
      <c r="D390" s="41"/>
    </row>
    <row r="391" spans="2:4" x14ac:dyDescent="0.25">
      <c r="B391" s="42"/>
      <c r="D391" s="41"/>
    </row>
    <row r="392" spans="2:4" x14ac:dyDescent="0.25">
      <c r="B392" s="42"/>
      <c r="D392" s="41"/>
    </row>
    <row r="393" spans="2:4" x14ac:dyDescent="0.25">
      <c r="B393" s="42"/>
      <c r="D393" s="41"/>
    </row>
    <row r="394" spans="2:4" x14ac:dyDescent="0.25">
      <c r="B394" s="42"/>
      <c r="D394" s="41"/>
    </row>
    <row r="395" spans="2:4" x14ac:dyDescent="0.25">
      <c r="B395" s="42"/>
      <c r="D395" s="41"/>
    </row>
    <row r="396" spans="2:4" x14ac:dyDescent="0.25">
      <c r="B396" s="42"/>
      <c r="D396" s="41"/>
    </row>
    <row r="397" spans="2:4" x14ac:dyDescent="0.25">
      <c r="B397" s="42"/>
      <c r="D397" s="41"/>
    </row>
    <row r="398" spans="2:4" x14ac:dyDescent="0.25">
      <c r="B398" s="42"/>
      <c r="D398" s="41"/>
    </row>
    <row r="399" spans="2:4" x14ac:dyDescent="0.25">
      <c r="B399" s="42"/>
      <c r="D399" s="41"/>
    </row>
    <row r="400" spans="2:4" x14ac:dyDescent="0.25">
      <c r="B400" s="42"/>
      <c r="D400" s="41"/>
    </row>
    <row r="401" spans="2:4" x14ac:dyDescent="0.25">
      <c r="B401" s="42"/>
      <c r="D401" s="41"/>
    </row>
    <row r="402" spans="2:4" x14ac:dyDescent="0.25">
      <c r="B402" s="42"/>
      <c r="D402" s="41"/>
    </row>
    <row r="403" spans="2:4" x14ac:dyDescent="0.25">
      <c r="B403" s="42"/>
      <c r="D403" s="41"/>
    </row>
    <row r="404" spans="2:4" x14ac:dyDescent="0.25">
      <c r="B404" s="42"/>
      <c r="D404" s="41"/>
    </row>
    <row r="405" spans="2:4" x14ac:dyDescent="0.25">
      <c r="B405" s="42"/>
      <c r="D405" s="41"/>
    </row>
    <row r="406" spans="2:4" x14ac:dyDescent="0.25">
      <c r="B406" s="42"/>
      <c r="D406" s="41"/>
    </row>
    <row r="407" spans="2:4" x14ac:dyDescent="0.25">
      <c r="B407" s="42"/>
      <c r="D407" s="41"/>
    </row>
    <row r="408" spans="2:4" x14ac:dyDescent="0.25">
      <c r="B408" s="42"/>
      <c r="D408" s="41"/>
    </row>
    <row r="409" spans="2:4" x14ac:dyDescent="0.25">
      <c r="B409" s="42"/>
      <c r="D409" s="41"/>
    </row>
    <row r="410" spans="2:4" x14ac:dyDescent="0.25">
      <c r="B410" s="42"/>
      <c r="D410" s="41"/>
    </row>
    <row r="411" spans="2:4" x14ac:dyDescent="0.25">
      <c r="B411" s="42"/>
      <c r="D411" s="41"/>
    </row>
    <row r="412" spans="2:4" x14ac:dyDescent="0.25">
      <c r="B412" s="42"/>
      <c r="D412" s="41"/>
    </row>
    <row r="413" spans="2:4" x14ac:dyDescent="0.25">
      <c r="B413" s="42"/>
      <c r="D413" s="41"/>
    </row>
    <row r="414" spans="2:4" x14ac:dyDescent="0.25">
      <c r="B414" s="42"/>
      <c r="D414" s="41"/>
    </row>
    <row r="415" spans="2:4" x14ac:dyDescent="0.25">
      <c r="B415" s="42"/>
      <c r="D415" s="41"/>
    </row>
    <row r="416" spans="2:4" x14ac:dyDescent="0.25">
      <c r="B416" s="42"/>
      <c r="D416" s="41"/>
    </row>
    <row r="417" spans="2:4" x14ac:dyDescent="0.25">
      <c r="B417" s="42"/>
      <c r="D417" s="41"/>
    </row>
    <row r="418" spans="2:4" x14ac:dyDescent="0.25">
      <c r="B418" s="42"/>
      <c r="D418" s="41"/>
    </row>
    <row r="419" spans="2:4" x14ac:dyDescent="0.25">
      <c r="B419" s="42"/>
      <c r="D419" s="41"/>
    </row>
    <row r="420" spans="2:4" x14ac:dyDescent="0.25">
      <c r="B420" s="42"/>
      <c r="D420" s="41"/>
    </row>
    <row r="421" spans="2:4" x14ac:dyDescent="0.25">
      <c r="B421" s="42"/>
      <c r="D421" s="41"/>
    </row>
    <row r="422" spans="2:4" x14ac:dyDescent="0.25">
      <c r="B422" s="42"/>
      <c r="D422" s="41"/>
    </row>
    <row r="423" spans="2:4" x14ac:dyDescent="0.25">
      <c r="B423" s="42"/>
      <c r="D423" s="41"/>
    </row>
    <row r="424" spans="2:4" x14ac:dyDescent="0.25">
      <c r="B424" s="42"/>
      <c r="D424" s="41"/>
    </row>
    <row r="425" spans="2:4" x14ac:dyDescent="0.25">
      <c r="B425" s="42"/>
      <c r="D425" s="41"/>
    </row>
    <row r="426" spans="2:4" x14ac:dyDescent="0.25">
      <c r="B426" s="42"/>
      <c r="D426" s="41"/>
    </row>
    <row r="427" spans="2:4" x14ac:dyDescent="0.25">
      <c r="B427" s="42"/>
      <c r="D427" s="41"/>
    </row>
    <row r="428" spans="2:4" x14ac:dyDescent="0.25">
      <c r="B428" s="42"/>
      <c r="D428" s="41"/>
    </row>
    <row r="429" spans="2:4" x14ac:dyDescent="0.25">
      <c r="B429" s="42"/>
      <c r="D429" s="41"/>
    </row>
    <row r="430" spans="2:4" x14ac:dyDescent="0.25">
      <c r="B430" s="42"/>
      <c r="D430" s="41"/>
    </row>
    <row r="431" spans="2:4" x14ac:dyDescent="0.25">
      <c r="B431" s="42"/>
      <c r="D431" s="41"/>
    </row>
    <row r="432" spans="2:4" x14ac:dyDescent="0.25">
      <c r="B432" s="42"/>
      <c r="D432" s="41"/>
    </row>
    <row r="433" spans="2:4" x14ac:dyDescent="0.25">
      <c r="B433" s="42"/>
      <c r="D433" s="41"/>
    </row>
    <row r="434" spans="2:4" x14ac:dyDescent="0.25">
      <c r="B434" s="42"/>
      <c r="D434" s="41"/>
    </row>
    <row r="435" spans="2:4" x14ac:dyDescent="0.25">
      <c r="B435" s="42"/>
      <c r="D435" s="41"/>
    </row>
    <row r="436" spans="2:4" x14ac:dyDescent="0.25">
      <c r="B436" s="42"/>
      <c r="D436" s="41"/>
    </row>
    <row r="437" spans="2:4" x14ac:dyDescent="0.25">
      <c r="B437" s="42"/>
      <c r="D437" s="41"/>
    </row>
    <row r="438" spans="2:4" x14ac:dyDescent="0.25">
      <c r="B438" s="42"/>
      <c r="D438" s="41"/>
    </row>
    <row r="439" spans="2:4" x14ac:dyDescent="0.25">
      <c r="B439" s="42"/>
      <c r="D439" s="41"/>
    </row>
    <row r="440" spans="2:4" x14ac:dyDescent="0.25">
      <c r="B440" s="42"/>
      <c r="D440" s="41"/>
    </row>
    <row r="441" spans="2:4" x14ac:dyDescent="0.25">
      <c r="B441" s="42"/>
      <c r="D441" s="41"/>
    </row>
    <row r="442" spans="2:4" x14ac:dyDescent="0.25">
      <c r="B442" s="42"/>
      <c r="D442" s="41"/>
    </row>
    <row r="443" spans="2:4" x14ac:dyDescent="0.25">
      <c r="B443" s="42"/>
      <c r="D443" s="41"/>
    </row>
    <row r="444" spans="2:4" x14ac:dyDescent="0.25">
      <c r="B444" s="42"/>
      <c r="D444" s="41"/>
    </row>
    <row r="445" spans="2:4" x14ac:dyDescent="0.25">
      <c r="B445" s="42"/>
      <c r="D445" s="41"/>
    </row>
    <row r="446" spans="2:4" x14ac:dyDescent="0.25">
      <c r="B446" s="42"/>
      <c r="D446" s="41"/>
    </row>
    <row r="447" spans="2:4" x14ac:dyDescent="0.25">
      <c r="B447" s="42"/>
      <c r="D447" s="41"/>
    </row>
    <row r="448" spans="2:4" x14ac:dyDescent="0.25">
      <c r="B448" s="42"/>
      <c r="D448" s="41"/>
    </row>
    <row r="449" spans="2:4" x14ac:dyDescent="0.25">
      <c r="B449" s="42"/>
      <c r="D449" s="41"/>
    </row>
    <row r="450" spans="2:4" x14ac:dyDescent="0.25">
      <c r="B450" s="42"/>
      <c r="D450" s="41"/>
    </row>
    <row r="451" spans="2:4" x14ac:dyDescent="0.25">
      <c r="B451" s="42"/>
      <c r="D451" s="41"/>
    </row>
    <row r="452" spans="2:4" x14ac:dyDescent="0.25">
      <c r="B452" s="42"/>
      <c r="D452" s="41"/>
    </row>
    <row r="453" spans="2:4" x14ac:dyDescent="0.25">
      <c r="B453" s="42"/>
      <c r="D453" s="41"/>
    </row>
    <row r="454" spans="2:4" x14ac:dyDescent="0.25">
      <c r="B454" s="42"/>
      <c r="D454" s="41"/>
    </row>
    <row r="455" spans="2:4" x14ac:dyDescent="0.25">
      <c r="B455" s="42"/>
      <c r="D455" s="41"/>
    </row>
    <row r="456" spans="2:4" x14ac:dyDescent="0.25">
      <c r="B456" s="42"/>
      <c r="D456" s="41"/>
    </row>
    <row r="457" spans="2:4" x14ac:dyDescent="0.25">
      <c r="B457" s="42"/>
      <c r="D457" s="41"/>
    </row>
    <row r="458" spans="2:4" x14ac:dyDescent="0.25">
      <c r="B458" s="42"/>
      <c r="D458" s="41"/>
    </row>
    <row r="459" spans="2:4" x14ac:dyDescent="0.25">
      <c r="B459" s="42"/>
      <c r="D459" s="41"/>
    </row>
    <row r="460" spans="2:4" x14ac:dyDescent="0.25">
      <c r="B460" s="42"/>
      <c r="D460" s="41"/>
    </row>
    <row r="461" spans="2:4" x14ac:dyDescent="0.25">
      <c r="B461" s="42"/>
      <c r="D461" s="41"/>
    </row>
    <row r="462" spans="2:4" x14ac:dyDescent="0.25">
      <c r="B462" s="42"/>
      <c r="D462" s="41"/>
    </row>
    <row r="463" spans="2:4" x14ac:dyDescent="0.25">
      <c r="B463" s="42"/>
      <c r="D463" s="41"/>
    </row>
    <row r="464" spans="2:4" x14ac:dyDescent="0.25">
      <c r="B464" s="42"/>
      <c r="D464" s="41"/>
    </row>
    <row r="465" spans="2:4" x14ac:dyDescent="0.25">
      <c r="B465" s="42"/>
      <c r="D465" s="41"/>
    </row>
    <row r="466" spans="2:4" x14ac:dyDescent="0.25">
      <c r="B466" s="42"/>
      <c r="D466" s="41"/>
    </row>
    <row r="467" spans="2:4" x14ac:dyDescent="0.25">
      <c r="B467" s="42"/>
      <c r="D467" s="41"/>
    </row>
    <row r="468" spans="2:4" x14ac:dyDescent="0.25">
      <c r="B468" s="42"/>
      <c r="D468" s="41"/>
    </row>
    <row r="469" spans="2:4" x14ac:dyDescent="0.25">
      <c r="B469" s="42"/>
      <c r="D469" s="41"/>
    </row>
    <row r="470" spans="2:4" x14ac:dyDescent="0.25">
      <c r="B470" s="42"/>
      <c r="D470" s="41"/>
    </row>
    <row r="471" spans="2:4" x14ac:dyDescent="0.25">
      <c r="B471" s="42"/>
      <c r="D471" s="41"/>
    </row>
    <row r="472" spans="2:4" x14ac:dyDescent="0.25">
      <c r="B472" s="42"/>
      <c r="D472" s="41"/>
    </row>
    <row r="473" spans="2:4" x14ac:dyDescent="0.25">
      <c r="B473" s="42"/>
      <c r="D473" s="41"/>
    </row>
    <row r="474" spans="2:4" x14ac:dyDescent="0.25">
      <c r="B474" s="42"/>
      <c r="D474" s="41"/>
    </row>
    <row r="475" spans="2:4" x14ac:dyDescent="0.25">
      <c r="B475" s="42"/>
      <c r="D475" s="41"/>
    </row>
    <row r="476" spans="2:4" x14ac:dyDescent="0.25">
      <c r="B476" s="42"/>
      <c r="D476" s="41"/>
    </row>
    <row r="477" spans="2:4" x14ac:dyDescent="0.25">
      <c r="B477" s="42"/>
      <c r="D477" s="41"/>
    </row>
    <row r="478" spans="2:4" x14ac:dyDescent="0.25">
      <c r="B478" s="42"/>
      <c r="D478" s="41"/>
    </row>
    <row r="479" spans="2:4" x14ac:dyDescent="0.25">
      <c r="B479" s="42"/>
      <c r="D479" s="41"/>
    </row>
    <row r="480" spans="2:4" x14ac:dyDescent="0.25">
      <c r="B480" s="42"/>
      <c r="D480" s="41"/>
    </row>
    <row r="481" spans="2:4" x14ac:dyDescent="0.25">
      <c r="B481" s="42"/>
      <c r="D481" s="41"/>
    </row>
    <row r="482" spans="2:4" x14ac:dyDescent="0.25">
      <c r="B482" s="42"/>
      <c r="D482" s="41"/>
    </row>
    <row r="483" spans="2:4" x14ac:dyDescent="0.25">
      <c r="B483" s="42"/>
      <c r="D483" s="41"/>
    </row>
    <row r="484" spans="2:4" x14ac:dyDescent="0.25">
      <c r="B484" s="42"/>
      <c r="D484" s="41"/>
    </row>
    <row r="485" spans="2:4" x14ac:dyDescent="0.25">
      <c r="B485" s="42"/>
      <c r="D485" s="41"/>
    </row>
    <row r="486" spans="2:4" x14ac:dyDescent="0.25">
      <c r="B486" s="42"/>
      <c r="D486" s="41"/>
    </row>
    <row r="487" spans="2:4" x14ac:dyDescent="0.25">
      <c r="B487" s="42"/>
      <c r="D487" s="41"/>
    </row>
    <row r="488" spans="2:4" x14ac:dyDescent="0.25">
      <c r="B488" s="42"/>
      <c r="D488" s="41"/>
    </row>
    <row r="489" spans="2:4" x14ac:dyDescent="0.25">
      <c r="B489" s="42"/>
      <c r="D489" s="41"/>
    </row>
    <row r="490" spans="2:4" x14ac:dyDescent="0.25">
      <c r="B490" s="42"/>
      <c r="D490" s="41"/>
    </row>
    <row r="491" spans="2:4" x14ac:dyDescent="0.25">
      <c r="B491" s="42"/>
      <c r="D491" s="41"/>
    </row>
    <row r="492" spans="2:4" x14ac:dyDescent="0.25">
      <c r="B492" s="42"/>
      <c r="D492" s="41"/>
    </row>
    <row r="493" spans="2:4" x14ac:dyDescent="0.25">
      <c r="B493" s="42"/>
      <c r="D493" s="41"/>
    </row>
    <row r="494" spans="2:4" x14ac:dyDescent="0.25">
      <c r="B494" s="42"/>
      <c r="D494" s="41"/>
    </row>
    <row r="495" spans="2:4" x14ac:dyDescent="0.25">
      <c r="B495" s="42"/>
      <c r="D495" s="41"/>
    </row>
    <row r="496" spans="2:4" x14ac:dyDescent="0.25">
      <c r="B496" s="42"/>
      <c r="D496" s="41"/>
    </row>
    <row r="497" spans="2:4" x14ac:dyDescent="0.25">
      <c r="B497" s="42"/>
      <c r="D497" s="41"/>
    </row>
    <row r="498" spans="2:4" x14ac:dyDescent="0.25">
      <c r="B498" s="42"/>
      <c r="D498" s="41"/>
    </row>
    <row r="499" spans="2:4" x14ac:dyDescent="0.25">
      <c r="B499" s="42"/>
      <c r="D499" s="41"/>
    </row>
    <row r="500" spans="2:4" x14ac:dyDescent="0.25">
      <c r="B500" s="42"/>
      <c r="D500" s="41"/>
    </row>
    <row r="501" spans="2:4" x14ac:dyDescent="0.25">
      <c r="B501" s="42"/>
      <c r="D501" s="41"/>
    </row>
    <row r="502" spans="2:4" x14ac:dyDescent="0.25">
      <c r="B502" s="42"/>
      <c r="D502" s="41"/>
    </row>
    <row r="503" spans="2:4" x14ac:dyDescent="0.25">
      <c r="B503" s="42"/>
      <c r="D503" s="41"/>
    </row>
    <row r="504" spans="2:4" x14ac:dyDescent="0.25">
      <c r="B504" s="42"/>
      <c r="D504" s="41"/>
    </row>
    <row r="505" spans="2:4" x14ac:dyDescent="0.25">
      <c r="B505" s="42"/>
      <c r="D505" s="41"/>
    </row>
    <row r="506" spans="2:4" x14ac:dyDescent="0.25">
      <c r="B506" s="42"/>
      <c r="D506" s="41"/>
    </row>
    <row r="507" spans="2:4" x14ac:dyDescent="0.25">
      <c r="B507" s="42"/>
      <c r="D507" s="41"/>
    </row>
    <row r="508" spans="2:4" x14ac:dyDescent="0.25">
      <c r="B508" s="42"/>
      <c r="D508" s="41"/>
    </row>
    <row r="509" spans="2:4" x14ac:dyDescent="0.25">
      <c r="B509" s="42"/>
      <c r="D509" s="41"/>
    </row>
    <row r="510" spans="2:4" x14ac:dyDescent="0.25">
      <c r="B510" s="42"/>
      <c r="D510" s="41"/>
    </row>
    <row r="511" spans="2:4" x14ac:dyDescent="0.25">
      <c r="B511" s="42"/>
      <c r="D511" s="41"/>
    </row>
    <row r="512" spans="2:4" x14ac:dyDescent="0.25">
      <c r="B512" s="42"/>
      <c r="D512" s="41"/>
    </row>
    <row r="513" spans="2:4" x14ac:dyDescent="0.25">
      <c r="B513" s="42"/>
      <c r="D513" s="41"/>
    </row>
    <row r="514" spans="2:4" x14ac:dyDescent="0.25">
      <c r="B514" s="42"/>
      <c r="D514" s="41"/>
    </row>
    <row r="515" spans="2:4" x14ac:dyDescent="0.25">
      <c r="B515" s="42"/>
      <c r="D515" s="41"/>
    </row>
    <row r="516" spans="2:4" x14ac:dyDescent="0.25">
      <c r="B516" s="42"/>
      <c r="D516" s="41"/>
    </row>
    <row r="517" spans="2:4" x14ac:dyDescent="0.25">
      <c r="B517" s="42"/>
      <c r="D517" s="41"/>
    </row>
    <row r="518" spans="2:4" x14ac:dyDescent="0.25">
      <c r="B518" s="42"/>
      <c r="D518" s="41"/>
    </row>
    <row r="519" spans="2:4" x14ac:dyDescent="0.25">
      <c r="B519" s="42"/>
      <c r="D519" s="41"/>
    </row>
    <row r="520" spans="2:4" x14ac:dyDescent="0.25">
      <c r="B520" s="42"/>
      <c r="D520" s="41"/>
    </row>
    <row r="521" spans="2:4" x14ac:dyDescent="0.25">
      <c r="B521" s="42"/>
      <c r="D521" s="41"/>
    </row>
    <row r="522" spans="2:4" x14ac:dyDescent="0.25">
      <c r="B522" s="42"/>
      <c r="D522" s="41"/>
    </row>
    <row r="523" spans="2:4" x14ac:dyDescent="0.25">
      <c r="B523" s="42"/>
      <c r="D523" s="41"/>
    </row>
    <row r="524" spans="2:4" x14ac:dyDescent="0.25">
      <c r="B524" s="42"/>
      <c r="D524" s="41"/>
    </row>
    <row r="525" spans="2:4" x14ac:dyDescent="0.25">
      <c r="B525" s="42"/>
      <c r="D525" s="41"/>
    </row>
    <row r="526" spans="2:4" x14ac:dyDescent="0.25">
      <c r="B526" s="42"/>
      <c r="D526" s="41"/>
    </row>
    <row r="527" spans="2:4" x14ac:dyDescent="0.25">
      <c r="B527" s="42"/>
      <c r="D527" s="41"/>
    </row>
    <row r="528" spans="2:4" x14ac:dyDescent="0.25">
      <c r="B528" s="42"/>
      <c r="D528" s="41"/>
    </row>
    <row r="529" spans="2:4" x14ac:dyDescent="0.25">
      <c r="B529" s="42"/>
      <c r="D529" s="41"/>
    </row>
    <row r="530" spans="2:4" x14ac:dyDescent="0.25">
      <c r="B530" s="42"/>
      <c r="D530" s="41"/>
    </row>
    <row r="531" spans="2:4" x14ac:dyDescent="0.25">
      <c r="B531" s="42"/>
      <c r="D531" s="41"/>
    </row>
    <row r="532" spans="2:4" x14ac:dyDescent="0.25">
      <c r="B532" s="42"/>
      <c r="D532" s="41"/>
    </row>
    <row r="533" spans="2:4" x14ac:dyDescent="0.25">
      <c r="B533" s="42"/>
      <c r="D533" s="41"/>
    </row>
    <row r="534" spans="2:4" x14ac:dyDescent="0.25">
      <c r="B534" s="42"/>
      <c r="D534" s="41"/>
    </row>
    <row r="535" spans="2:4" x14ac:dyDescent="0.25">
      <c r="B535" s="42"/>
      <c r="D535" s="41"/>
    </row>
    <row r="536" spans="2:4" x14ac:dyDescent="0.25">
      <c r="B536" s="42"/>
      <c r="D536" s="41"/>
    </row>
    <row r="537" spans="2:4" x14ac:dyDescent="0.25">
      <c r="B537" s="42"/>
      <c r="D537" s="41"/>
    </row>
    <row r="538" spans="2:4" x14ac:dyDescent="0.25">
      <c r="B538" s="42"/>
      <c r="D538" s="41"/>
    </row>
    <row r="539" spans="2:4" x14ac:dyDescent="0.25">
      <c r="B539" s="42"/>
      <c r="D539" s="41"/>
    </row>
    <row r="540" spans="2:4" x14ac:dyDescent="0.25">
      <c r="B540" s="42"/>
      <c r="D540" s="41"/>
    </row>
    <row r="541" spans="2:4" x14ac:dyDescent="0.25">
      <c r="B541" s="42"/>
      <c r="D541" s="41"/>
    </row>
    <row r="542" spans="2:4" x14ac:dyDescent="0.25">
      <c r="B542" s="42"/>
      <c r="D542" s="41"/>
    </row>
    <row r="543" spans="2:4" x14ac:dyDescent="0.25">
      <c r="B543" s="42"/>
      <c r="D543" s="41"/>
    </row>
    <row r="544" spans="2:4" x14ac:dyDescent="0.25">
      <c r="B544" s="42"/>
      <c r="D544" s="41"/>
    </row>
    <row r="545" spans="2:4" x14ac:dyDescent="0.25">
      <c r="B545" s="42"/>
      <c r="D545" s="41"/>
    </row>
    <row r="546" spans="2:4" x14ac:dyDescent="0.25">
      <c r="B546" s="42"/>
      <c r="D546" s="41"/>
    </row>
    <row r="547" spans="2:4" x14ac:dyDescent="0.25">
      <c r="B547" s="42"/>
      <c r="D547" s="41"/>
    </row>
    <row r="548" spans="2:4" x14ac:dyDescent="0.25">
      <c r="B548" s="42"/>
      <c r="D548" s="41"/>
    </row>
    <row r="549" spans="2:4" x14ac:dyDescent="0.25">
      <c r="B549" s="42"/>
      <c r="D549" s="41"/>
    </row>
    <row r="550" spans="2:4" x14ac:dyDescent="0.25">
      <c r="B550" s="42"/>
      <c r="D550" s="41"/>
    </row>
    <row r="551" spans="2:4" x14ac:dyDescent="0.25">
      <c r="B551" s="42"/>
      <c r="D551" s="41"/>
    </row>
    <row r="552" spans="2:4" x14ac:dyDescent="0.25">
      <c r="B552" s="42"/>
      <c r="D552" s="41"/>
    </row>
    <row r="553" spans="2:4" x14ac:dyDescent="0.25">
      <c r="B553" s="42"/>
      <c r="D553" s="41"/>
    </row>
    <row r="554" spans="2:4" x14ac:dyDescent="0.25">
      <c r="B554" s="42"/>
      <c r="D554" s="41"/>
    </row>
    <row r="555" spans="2:4" x14ac:dyDescent="0.25">
      <c r="B555" s="42"/>
      <c r="D555" s="41"/>
    </row>
    <row r="556" spans="2:4" x14ac:dyDescent="0.25">
      <c r="B556" s="42"/>
      <c r="D556" s="41"/>
    </row>
    <row r="557" spans="2:4" x14ac:dyDescent="0.25">
      <c r="B557" s="42"/>
      <c r="D557" s="41"/>
    </row>
    <row r="558" spans="2:4" x14ac:dyDescent="0.25">
      <c r="B558" s="42"/>
      <c r="D558" s="41"/>
    </row>
    <row r="559" spans="2:4" x14ac:dyDescent="0.25">
      <c r="B559" s="42"/>
      <c r="D559" s="41"/>
    </row>
    <row r="560" spans="2:4" x14ac:dyDescent="0.25">
      <c r="B560" s="42"/>
      <c r="D560" s="41"/>
    </row>
    <row r="561" spans="2:4" x14ac:dyDescent="0.25">
      <c r="B561" s="42"/>
      <c r="D561" s="41"/>
    </row>
    <row r="562" spans="2:4" x14ac:dyDescent="0.25">
      <c r="B562" s="42"/>
      <c r="D562" s="41"/>
    </row>
    <row r="563" spans="2:4" x14ac:dyDescent="0.25">
      <c r="B563" s="42"/>
      <c r="D563" s="41"/>
    </row>
    <row r="564" spans="2:4" x14ac:dyDescent="0.25">
      <c r="B564" s="42"/>
      <c r="D564" s="41"/>
    </row>
    <row r="565" spans="2:4" x14ac:dyDescent="0.25">
      <c r="B565" s="42"/>
      <c r="D565" s="41"/>
    </row>
    <row r="566" spans="2:4" x14ac:dyDescent="0.25">
      <c r="B566" s="42"/>
      <c r="D566" s="41"/>
    </row>
    <row r="567" spans="2:4" x14ac:dyDescent="0.25">
      <c r="B567" s="42"/>
      <c r="D567" s="41"/>
    </row>
    <row r="568" spans="2:4" x14ac:dyDescent="0.25">
      <c r="B568" s="42"/>
      <c r="D568" s="41"/>
    </row>
    <row r="569" spans="2:4" x14ac:dyDescent="0.25">
      <c r="B569" s="42"/>
      <c r="D569" s="41"/>
    </row>
    <row r="570" spans="2:4" x14ac:dyDescent="0.25">
      <c r="B570" s="42"/>
      <c r="D570" s="41"/>
    </row>
    <row r="571" spans="2:4" x14ac:dyDescent="0.25">
      <c r="B571" s="42"/>
      <c r="D571" s="41"/>
    </row>
    <row r="572" spans="2:4" x14ac:dyDescent="0.25">
      <c r="B572" s="42"/>
      <c r="D572" s="41"/>
    </row>
    <row r="573" spans="2:4" x14ac:dyDescent="0.25">
      <c r="B573" s="42"/>
      <c r="D573" s="41"/>
    </row>
    <row r="574" spans="2:4" x14ac:dyDescent="0.25">
      <c r="B574" s="42"/>
      <c r="D574" s="41"/>
    </row>
    <row r="575" spans="2:4" x14ac:dyDescent="0.25">
      <c r="B575" s="42"/>
      <c r="D575" s="41"/>
    </row>
    <row r="576" spans="2:4" x14ac:dyDescent="0.25">
      <c r="B576" s="42"/>
      <c r="D576" s="41"/>
    </row>
    <row r="577" spans="2:4" x14ac:dyDescent="0.25">
      <c r="B577" s="42"/>
      <c r="D577" s="41"/>
    </row>
    <row r="578" spans="2:4" x14ac:dyDescent="0.25">
      <c r="B578" s="42"/>
      <c r="D578" s="41"/>
    </row>
    <row r="579" spans="2:4" x14ac:dyDescent="0.25">
      <c r="B579" s="42"/>
      <c r="D579" s="41"/>
    </row>
    <row r="580" spans="2:4" x14ac:dyDescent="0.25">
      <c r="B580" s="42"/>
      <c r="D580" s="41"/>
    </row>
    <row r="581" spans="2:4" x14ac:dyDescent="0.25">
      <c r="B581" s="42"/>
      <c r="D581" s="41"/>
    </row>
    <row r="582" spans="2:4" x14ac:dyDescent="0.25">
      <c r="B582" s="42"/>
      <c r="D582" s="41"/>
    </row>
    <row r="583" spans="2:4" x14ac:dyDescent="0.25">
      <c r="B583" s="42"/>
      <c r="D583" s="41"/>
    </row>
    <row r="584" spans="2:4" x14ac:dyDescent="0.25">
      <c r="B584" s="42"/>
      <c r="D584" s="41"/>
    </row>
    <row r="585" spans="2:4" x14ac:dyDescent="0.25">
      <c r="B585" s="42"/>
      <c r="D585" s="41"/>
    </row>
    <row r="586" spans="2:4" x14ac:dyDescent="0.25">
      <c r="B586" s="42"/>
      <c r="D586" s="41"/>
    </row>
    <row r="587" spans="2:4" x14ac:dyDescent="0.25">
      <c r="B587" s="42"/>
      <c r="D587" s="41"/>
    </row>
    <row r="588" spans="2:4" x14ac:dyDescent="0.25">
      <c r="B588" s="42"/>
      <c r="D588" s="41"/>
    </row>
    <row r="589" spans="2:4" x14ac:dyDescent="0.25">
      <c r="B589" s="42"/>
      <c r="D589" s="41"/>
    </row>
    <row r="590" spans="2:4" x14ac:dyDescent="0.25">
      <c r="B590" s="42"/>
      <c r="D590" s="41"/>
    </row>
    <row r="591" spans="2:4" x14ac:dyDescent="0.25">
      <c r="B591" s="42"/>
      <c r="D591" s="41"/>
    </row>
    <row r="592" spans="2:4" x14ac:dyDescent="0.25">
      <c r="B592" s="42"/>
      <c r="D592" s="41"/>
    </row>
    <row r="593" spans="2:4" x14ac:dyDescent="0.25">
      <c r="B593" s="42"/>
      <c r="D593" s="41"/>
    </row>
    <row r="594" spans="2:4" x14ac:dyDescent="0.25">
      <c r="B594" s="42"/>
      <c r="D594" s="41"/>
    </row>
    <row r="595" spans="2:4" x14ac:dyDescent="0.25">
      <c r="B595" s="42"/>
      <c r="D595" s="41"/>
    </row>
    <row r="596" spans="2:4" x14ac:dyDescent="0.25">
      <c r="B596" s="42"/>
      <c r="D596" s="41"/>
    </row>
    <row r="597" spans="2:4" x14ac:dyDescent="0.25">
      <c r="B597" s="42"/>
      <c r="D597" s="41"/>
    </row>
    <row r="598" spans="2:4" x14ac:dyDescent="0.25">
      <c r="B598" s="42"/>
      <c r="D598" s="41"/>
    </row>
    <row r="599" spans="2:4" x14ac:dyDescent="0.25">
      <c r="B599" s="42"/>
      <c r="D599" s="41"/>
    </row>
    <row r="600" spans="2:4" x14ac:dyDescent="0.25">
      <c r="B600" s="42"/>
      <c r="D600" s="41"/>
    </row>
    <row r="601" spans="2:4" x14ac:dyDescent="0.25">
      <c r="B601" s="42"/>
      <c r="D601" s="41"/>
    </row>
    <row r="602" spans="2:4" x14ac:dyDescent="0.25">
      <c r="B602" s="42"/>
      <c r="D602" s="41"/>
    </row>
    <row r="603" spans="2:4" x14ac:dyDescent="0.25">
      <c r="B603" s="42"/>
      <c r="D603" s="41"/>
    </row>
    <row r="604" spans="2:4" x14ac:dyDescent="0.25">
      <c r="B604" s="42"/>
      <c r="D604" s="41"/>
    </row>
    <row r="605" spans="2:4" x14ac:dyDescent="0.25">
      <c r="B605" s="42"/>
      <c r="D605" s="41"/>
    </row>
    <row r="606" spans="2:4" x14ac:dyDescent="0.25">
      <c r="B606" s="42"/>
      <c r="D606" s="41"/>
    </row>
    <row r="607" spans="2:4" x14ac:dyDescent="0.25">
      <c r="B607" s="42"/>
      <c r="D607" s="41"/>
    </row>
    <row r="608" spans="2:4" x14ac:dyDescent="0.25">
      <c r="B608" s="42"/>
      <c r="D608" s="41"/>
    </row>
    <row r="609" spans="2:4" x14ac:dyDescent="0.25">
      <c r="B609" s="42"/>
      <c r="D609" s="41"/>
    </row>
    <row r="610" spans="2:4" x14ac:dyDescent="0.25">
      <c r="B610" s="42"/>
      <c r="D610" s="41"/>
    </row>
    <row r="611" spans="2:4" x14ac:dyDescent="0.25">
      <c r="B611" s="42"/>
      <c r="D611" s="41"/>
    </row>
    <row r="612" spans="2:4" x14ac:dyDescent="0.25">
      <c r="B612" s="42"/>
      <c r="D612" s="41"/>
    </row>
    <row r="613" spans="2:4" x14ac:dyDescent="0.25">
      <c r="B613" s="42"/>
      <c r="D613" s="41"/>
    </row>
    <row r="614" spans="2:4" x14ac:dyDescent="0.25">
      <c r="B614" s="42"/>
      <c r="D614" s="41"/>
    </row>
    <row r="615" spans="2:4" x14ac:dyDescent="0.25">
      <c r="B615" s="42"/>
      <c r="D615" s="41"/>
    </row>
    <row r="616" spans="2:4" x14ac:dyDescent="0.25">
      <c r="B616" s="42"/>
      <c r="D616" s="41"/>
    </row>
    <row r="617" spans="2:4" x14ac:dyDescent="0.25">
      <c r="B617" s="42"/>
      <c r="D617" s="41"/>
    </row>
    <row r="618" spans="2:4" x14ac:dyDescent="0.25">
      <c r="B618" s="42"/>
      <c r="D618" s="41"/>
    </row>
    <row r="619" spans="2:4" x14ac:dyDescent="0.25">
      <c r="B619" s="42"/>
      <c r="D619" s="41"/>
    </row>
    <row r="620" spans="2:4" x14ac:dyDescent="0.25">
      <c r="B620" s="42"/>
      <c r="D620" s="41"/>
    </row>
    <row r="621" spans="2:4" x14ac:dyDescent="0.25">
      <c r="B621" s="42"/>
      <c r="D621" s="41"/>
    </row>
    <row r="622" spans="2:4" x14ac:dyDescent="0.25">
      <c r="B622" s="42"/>
      <c r="D622" s="41"/>
    </row>
    <row r="623" spans="2:4" x14ac:dyDescent="0.25">
      <c r="B623" s="42"/>
      <c r="D623" s="41"/>
    </row>
    <row r="624" spans="2:4" x14ac:dyDescent="0.25">
      <c r="B624" s="42"/>
      <c r="D624" s="41"/>
    </row>
    <row r="625" spans="2:4" x14ac:dyDescent="0.25">
      <c r="B625" s="42"/>
      <c r="D625" s="41"/>
    </row>
    <row r="626" spans="2:4" x14ac:dyDescent="0.25">
      <c r="B626" s="42"/>
      <c r="D626" s="41"/>
    </row>
    <row r="627" spans="2:4" x14ac:dyDescent="0.25">
      <c r="B627" s="42"/>
      <c r="D627" s="41"/>
    </row>
    <row r="628" spans="2:4" x14ac:dyDescent="0.25">
      <c r="B628" s="42"/>
      <c r="D628" s="41"/>
    </row>
    <row r="629" spans="2:4" x14ac:dyDescent="0.25">
      <c r="B629" s="42"/>
      <c r="D629" s="41"/>
    </row>
    <row r="630" spans="2:4" x14ac:dyDescent="0.25">
      <c r="B630" s="42"/>
      <c r="D630" s="41"/>
    </row>
    <row r="631" spans="2:4" x14ac:dyDescent="0.25">
      <c r="B631" s="42"/>
      <c r="D631" s="41"/>
    </row>
    <row r="632" spans="2:4" x14ac:dyDescent="0.25">
      <c r="B632" s="42"/>
      <c r="D632" s="41"/>
    </row>
    <row r="633" spans="2:4" x14ac:dyDescent="0.25">
      <c r="B633" s="42"/>
      <c r="D633" s="41"/>
    </row>
    <row r="634" spans="2:4" x14ac:dyDescent="0.25">
      <c r="B634" s="42"/>
      <c r="D634" s="41"/>
    </row>
    <row r="635" spans="2:4" x14ac:dyDescent="0.25">
      <c r="B635" s="42"/>
      <c r="D635" s="41"/>
    </row>
    <row r="636" spans="2:4" x14ac:dyDescent="0.25">
      <c r="B636" s="42"/>
      <c r="D636" s="41"/>
    </row>
    <row r="637" spans="2:4" x14ac:dyDescent="0.25">
      <c r="B637" s="42"/>
      <c r="D637" s="41"/>
    </row>
    <row r="638" spans="2:4" x14ac:dyDescent="0.25">
      <c r="B638" s="42"/>
      <c r="D638" s="41"/>
    </row>
    <row r="639" spans="2:4" x14ac:dyDescent="0.25">
      <c r="B639" s="42"/>
      <c r="D639" s="41"/>
    </row>
    <row r="640" spans="2:4" x14ac:dyDescent="0.25">
      <c r="B640" s="42"/>
      <c r="D640" s="41"/>
    </row>
    <row r="641" spans="2:4" x14ac:dyDescent="0.25">
      <c r="B641" s="42"/>
      <c r="D641" s="41"/>
    </row>
    <row r="642" spans="2:4" x14ac:dyDescent="0.25">
      <c r="B642" s="42"/>
      <c r="D642" s="41"/>
    </row>
    <row r="643" spans="2:4" x14ac:dyDescent="0.25">
      <c r="B643" s="42"/>
      <c r="D643" s="41"/>
    </row>
    <row r="644" spans="2:4" x14ac:dyDescent="0.25">
      <c r="B644" s="42"/>
      <c r="D644" s="41"/>
    </row>
    <row r="645" spans="2:4" x14ac:dyDescent="0.25">
      <c r="B645" s="42"/>
      <c r="D645" s="41"/>
    </row>
    <row r="646" spans="2:4" x14ac:dyDescent="0.25">
      <c r="B646" s="42"/>
      <c r="D646" s="41"/>
    </row>
    <row r="647" spans="2:4" x14ac:dyDescent="0.25">
      <c r="B647" s="42"/>
      <c r="D647" s="41"/>
    </row>
    <row r="648" spans="2:4" x14ac:dyDescent="0.25">
      <c r="B648" s="42"/>
      <c r="D648" s="41"/>
    </row>
    <row r="649" spans="2:4" x14ac:dyDescent="0.25">
      <c r="B649" s="42"/>
      <c r="D649" s="41"/>
    </row>
    <row r="650" spans="2:4" x14ac:dyDescent="0.25">
      <c r="B650" s="42"/>
      <c r="D650" s="41"/>
    </row>
    <row r="651" spans="2:4" x14ac:dyDescent="0.25">
      <c r="B651" s="42"/>
      <c r="D651" s="41"/>
    </row>
    <row r="652" spans="2:4" x14ac:dyDescent="0.25">
      <c r="B652" s="42"/>
      <c r="D652" s="41"/>
    </row>
    <row r="653" spans="2:4" x14ac:dyDescent="0.25">
      <c r="B653" s="42"/>
      <c r="D653" s="41"/>
    </row>
    <row r="654" spans="2:4" x14ac:dyDescent="0.25">
      <c r="B654" s="42"/>
      <c r="D654" s="41"/>
    </row>
    <row r="655" spans="2:4" x14ac:dyDescent="0.25">
      <c r="B655" s="42"/>
      <c r="D655" s="41"/>
    </row>
    <row r="656" spans="2:4" x14ac:dyDescent="0.25">
      <c r="B656" s="42"/>
      <c r="D656" s="41"/>
    </row>
    <row r="657" spans="2:4" x14ac:dyDescent="0.25">
      <c r="B657" s="42"/>
      <c r="D657" s="41"/>
    </row>
    <row r="658" spans="2:4" x14ac:dyDescent="0.25">
      <c r="B658" s="42"/>
      <c r="D658" s="41"/>
    </row>
    <row r="659" spans="2:4" x14ac:dyDescent="0.25">
      <c r="B659" s="42"/>
      <c r="D659" s="41"/>
    </row>
    <row r="660" spans="2:4" x14ac:dyDescent="0.25">
      <c r="B660" s="42"/>
      <c r="D660" s="41"/>
    </row>
    <row r="661" spans="2:4" x14ac:dyDescent="0.25">
      <c r="B661" s="42"/>
      <c r="D661" s="41"/>
    </row>
    <row r="662" spans="2:4" x14ac:dyDescent="0.25">
      <c r="B662" s="42"/>
      <c r="D662" s="41"/>
    </row>
    <row r="663" spans="2:4" x14ac:dyDescent="0.25">
      <c r="B663" s="42"/>
      <c r="D663" s="41"/>
    </row>
    <row r="664" spans="2:4" x14ac:dyDescent="0.25">
      <c r="B664" s="42"/>
      <c r="D664" s="41"/>
    </row>
    <row r="665" spans="2:4" x14ac:dyDescent="0.25">
      <c r="B665" s="42"/>
      <c r="D665" s="41"/>
    </row>
    <row r="666" spans="2:4" x14ac:dyDescent="0.25">
      <c r="B666" s="42"/>
      <c r="D666" s="41"/>
    </row>
    <row r="667" spans="2:4" x14ac:dyDescent="0.25">
      <c r="B667" s="42"/>
      <c r="D667" s="41"/>
    </row>
    <row r="668" spans="2:4" x14ac:dyDescent="0.25">
      <c r="B668" s="42"/>
      <c r="D668" s="41"/>
    </row>
    <row r="669" spans="2:4" x14ac:dyDescent="0.25">
      <c r="B669" s="42"/>
      <c r="D669" s="41"/>
    </row>
    <row r="670" spans="2:4" x14ac:dyDescent="0.25">
      <c r="B670" s="42"/>
      <c r="D670" s="41"/>
    </row>
    <row r="671" spans="2:4" x14ac:dyDescent="0.25">
      <c r="B671" s="42"/>
      <c r="D671" s="41"/>
    </row>
    <row r="672" spans="2:4" x14ac:dyDescent="0.25">
      <c r="B672" s="42"/>
      <c r="D672" s="41"/>
    </row>
    <row r="673" spans="2:4" x14ac:dyDescent="0.25">
      <c r="B673" s="42"/>
      <c r="D673" s="41"/>
    </row>
    <row r="674" spans="2:4" x14ac:dyDescent="0.25">
      <c r="B674" s="42"/>
      <c r="D674" s="41"/>
    </row>
    <row r="675" spans="2:4" x14ac:dyDescent="0.25">
      <c r="B675" s="42"/>
      <c r="D675" s="41"/>
    </row>
    <row r="676" spans="2:4" x14ac:dyDescent="0.25">
      <c r="B676" s="42"/>
      <c r="D676" s="41"/>
    </row>
    <row r="677" spans="2:4" x14ac:dyDescent="0.25">
      <c r="B677" s="42"/>
      <c r="D677" s="41"/>
    </row>
    <row r="678" spans="2:4" x14ac:dyDescent="0.25">
      <c r="B678" s="42"/>
      <c r="D678" s="41"/>
    </row>
    <row r="679" spans="2:4" x14ac:dyDescent="0.25">
      <c r="B679" s="42"/>
      <c r="D679" s="41"/>
    </row>
    <row r="680" spans="2:4" x14ac:dyDescent="0.25">
      <c r="B680" s="42"/>
      <c r="D680" s="41"/>
    </row>
    <row r="681" spans="2:4" x14ac:dyDescent="0.25">
      <c r="B681" s="42"/>
      <c r="D681" s="41"/>
    </row>
    <row r="682" spans="2:4" x14ac:dyDescent="0.25">
      <c r="B682" s="42"/>
      <c r="D682" s="41"/>
    </row>
    <row r="683" spans="2:4" x14ac:dyDescent="0.25">
      <c r="B683" s="42"/>
      <c r="D683" s="41"/>
    </row>
    <row r="684" spans="2:4" x14ac:dyDescent="0.25">
      <c r="B684" s="42"/>
      <c r="D684" s="41"/>
    </row>
    <row r="685" spans="2:4" x14ac:dyDescent="0.25">
      <c r="B685" s="42"/>
      <c r="D685" s="41"/>
    </row>
    <row r="686" spans="2:4" x14ac:dyDescent="0.25">
      <c r="B686" s="42"/>
      <c r="D686" s="41"/>
    </row>
    <row r="687" spans="2:4" x14ac:dyDescent="0.25">
      <c r="B687" s="42"/>
      <c r="D687" s="41"/>
    </row>
    <row r="688" spans="2:4" x14ac:dyDescent="0.25">
      <c r="B688" s="42"/>
      <c r="D688" s="41"/>
    </row>
    <row r="689" spans="2:4" x14ac:dyDescent="0.25">
      <c r="B689" s="42"/>
      <c r="D689" s="41"/>
    </row>
    <row r="690" spans="2:4" x14ac:dyDescent="0.25">
      <c r="B690" s="42"/>
      <c r="D690" s="41"/>
    </row>
    <row r="691" spans="2:4" x14ac:dyDescent="0.25">
      <c r="B691" s="42"/>
      <c r="D691" s="41"/>
    </row>
    <row r="692" spans="2:4" x14ac:dyDescent="0.25">
      <c r="B692" s="42"/>
      <c r="D692" s="41"/>
    </row>
    <row r="693" spans="2:4" x14ac:dyDescent="0.25">
      <c r="B693" s="42"/>
      <c r="D693" s="41"/>
    </row>
    <row r="694" spans="2:4" x14ac:dyDescent="0.25">
      <c r="B694" s="42"/>
      <c r="D694" s="41"/>
    </row>
    <row r="695" spans="2:4" x14ac:dyDescent="0.25">
      <c r="B695" s="42"/>
      <c r="D695" s="41"/>
    </row>
    <row r="696" spans="2:4" x14ac:dyDescent="0.25">
      <c r="B696" s="42"/>
      <c r="D696" s="41"/>
    </row>
    <row r="697" spans="2:4" x14ac:dyDescent="0.25">
      <c r="B697" s="42"/>
      <c r="D697" s="41"/>
    </row>
    <row r="698" spans="2:4" x14ac:dyDescent="0.25">
      <c r="B698" s="42"/>
      <c r="D698" s="41"/>
    </row>
    <row r="699" spans="2:4" x14ac:dyDescent="0.25">
      <c r="B699" s="42"/>
      <c r="D699" s="41"/>
    </row>
    <row r="700" spans="2:4" x14ac:dyDescent="0.25">
      <c r="B700" s="42"/>
      <c r="D700" s="41"/>
    </row>
    <row r="701" spans="2:4" x14ac:dyDescent="0.25">
      <c r="B701" s="42"/>
      <c r="D701" s="41"/>
    </row>
    <row r="702" spans="2:4" x14ac:dyDescent="0.25">
      <c r="B702" s="42"/>
      <c r="D702" s="41"/>
    </row>
    <row r="703" spans="2:4" x14ac:dyDescent="0.25">
      <c r="B703" s="42"/>
      <c r="D703" s="41"/>
    </row>
    <row r="704" spans="2:4" x14ac:dyDescent="0.25">
      <c r="B704" s="42"/>
      <c r="D704" s="41"/>
    </row>
    <row r="705" spans="2:4" x14ac:dyDescent="0.25">
      <c r="B705" s="42"/>
      <c r="D705" s="41"/>
    </row>
    <row r="706" spans="2:4" x14ac:dyDescent="0.25">
      <c r="B706" s="42"/>
      <c r="D706" s="41"/>
    </row>
    <row r="707" spans="2:4" x14ac:dyDescent="0.25">
      <c r="B707" s="42"/>
      <c r="D707" s="41"/>
    </row>
    <row r="708" spans="2:4" x14ac:dyDescent="0.25">
      <c r="B708" s="42"/>
      <c r="D708" s="41"/>
    </row>
    <row r="709" spans="2:4" x14ac:dyDescent="0.25">
      <c r="B709" s="42"/>
      <c r="D709" s="41"/>
    </row>
    <row r="710" spans="2:4" x14ac:dyDescent="0.25">
      <c r="B710" s="42"/>
      <c r="D710" s="41"/>
    </row>
    <row r="711" spans="2:4" x14ac:dyDescent="0.25">
      <c r="B711" s="42"/>
      <c r="D711" s="41"/>
    </row>
    <row r="712" spans="2:4" x14ac:dyDescent="0.25">
      <c r="B712" s="42"/>
      <c r="D712" s="41"/>
    </row>
    <row r="713" spans="2:4" x14ac:dyDescent="0.25">
      <c r="B713" s="42"/>
      <c r="D713" s="41"/>
    </row>
    <row r="714" spans="2:4" x14ac:dyDescent="0.25">
      <c r="B714" s="42"/>
      <c r="D714" s="41"/>
    </row>
    <row r="715" spans="2:4" x14ac:dyDescent="0.25">
      <c r="B715" s="42"/>
      <c r="D715" s="41"/>
    </row>
    <row r="716" spans="2:4" x14ac:dyDescent="0.25">
      <c r="B716" s="42"/>
      <c r="D716" s="41"/>
    </row>
    <row r="717" spans="2:4" x14ac:dyDescent="0.25">
      <c r="B717" s="42"/>
      <c r="D717" s="41"/>
    </row>
    <row r="718" spans="2:4" x14ac:dyDescent="0.25">
      <c r="B718" s="42"/>
      <c r="D718" s="41"/>
    </row>
    <row r="719" spans="2:4" x14ac:dyDescent="0.25">
      <c r="B719" s="42"/>
      <c r="D719" s="41"/>
    </row>
    <row r="720" spans="2:4" x14ac:dyDescent="0.25">
      <c r="B720" s="42"/>
      <c r="D720" s="41"/>
    </row>
    <row r="721" spans="2:4" x14ac:dyDescent="0.25">
      <c r="B721" s="42"/>
      <c r="D721" s="41"/>
    </row>
    <row r="722" spans="2:4" x14ac:dyDescent="0.25">
      <c r="B722" s="42"/>
      <c r="D722" s="41"/>
    </row>
    <row r="723" spans="2:4" x14ac:dyDescent="0.25">
      <c r="B723" s="42"/>
      <c r="D723" s="41"/>
    </row>
    <row r="724" spans="2:4" x14ac:dyDescent="0.25">
      <c r="B724" s="42"/>
      <c r="D724" s="41"/>
    </row>
    <row r="725" spans="2:4" x14ac:dyDescent="0.25">
      <c r="B725" s="42"/>
      <c r="D725" s="41"/>
    </row>
    <row r="726" spans="2:4" x14ac:dyDescent="0.25">
      <c r="B726" s="42"/>
      <c r="D726" s="41"/>
    </row>
    <row r="727" spans="2:4" x14ac:dyDescent="0.25">
      <c r="B727" s="42"/>
      <c r="D727" s="41"/>
    </row>
    <row r="728" spans="2:4" x14ac:dyDescent="0.25">
      <c r="B728" s="42"/>
      <c r="D728" s="41"/>
    </row>
    <row r="729" spans="2:4" x14ac:dyDescent="0.25">
      <c r="B729" s="42"/>
      <c r="D729" s="41"/>
    </row>
    <row r="730" spans="2:4" x14ac:dyDescent="0.25">
      <c r="B730" s="42"/>
      <c r="D730" s="41"/>
    </row>
    <row r="731" spans="2:4" x14ac:dyDescent="0.25">
      <c r="B731" s="42"/>
      <c r="D731" s="41"/>
    </row>
    <row r="732" spans="2:4" x14ac:dyDescent="0.25">
      <c r="B732" s="42"/>
      <c r="D732" s="41"/>
    </row>
    <row r="733" spans="2:4" x14ac:dyDescent="0.25">
      <c r="B733" s="42"/>
      <c r="D733" s="41"/>
    </row>
    <row r="734" spans="2:4" x14ac:dyDescent="0.25">
      <c r="B734" s="42"/>
      <c r="D734" s="41"/>
    </row>
    <row r="735" spans="2:4" x14ac:dyDescent="0.25">
      <c r="B735" s="42"/>
      <c r="D735" s="41"/>
    </row>
    <row r="736" spans="2:4" x14ac:dyDescent="0.25">
      <c r="B736" s="42"/>
      <c r="D736" s="41"/>
    </row>
    <row r="737" spans="2:4" x14ac:dyDescent="0.25">
      <c r="B737" s="42"/>
      <c r="D737" s="41"/>
    </row>
    <row r="738" spans="2:4" x14ac:dyDescent="0.25">
      <c r="B738" s="42"/>
      <c r="D738" s="41"/>
    </row>
    <row r="739" spans="2:4" x14ac:dyDescent="0.25">
      <c r="B739" s="42"/>
      <c r="D739" s="41"/>
    </row>
    <row r="740" spans="2:4" x14ac:dyDescent="0.25">
      <c r="B740" s="42"/>
      <c r="D740" s="41"/>
    </row>
    <row r="741" spans="2:4" x14ac:dyDescent="0.25">
      <c r="B741" s="42"/>
      <c r="D741" s="41"/>
    </row>
    <row r="742" spans="2:4" x14ac:dyDescent="0.25">
      <c r="B742" s="42"/>
      <c r="D742" s="41"/>
    </row>
    <row r="743" spans="2:4" x14ac:dyDescent="0.25">
      <c r="B743" s="42"/>
      <c r="D743" s="41"/>
    </row>
    <row r="744" spans="2:4" x14ac:dyDescent="0.25">
      <c r="B744" s="42"/>
      <c r="D744" s="41"/>
    </row>
    <row r="745" spans="2:4" x14ac:dyDescent="0.25">
      <c r="B745" s="42"/>
      <c r="D745" s="41"/>
    </row>
    <row r="746" spans="2:4" x14ac:dyDescent="0.25">
      <c r="B746" s="42"/>
      <c r="D746" s="41"/>
    </row>
    <row r="747" spans="2:4" x14ac:dyDescent="0.25">
      <c r="B747" s="42"/>
      <c r="D747" s="41"/>
    </row>
    <row r="748" spans="2:4" x14ac:dyDescent="0.25">
      <c r="B748" s="42"/>
      <c r="D748" s="41"/>
    </row>
    <row r="749" spans="2:4" x14ac:dyDescent="0.25">
      <c r="B749" s="42"/>
      <c r="D749" s="41"/>
    </row>
    <row r="750" spans="2:4" x14ac:dyDescent="0.25">
      <c r="B750" s="42"/>
      <c r="D750" s="41"/>
    </row>
    <row r="751" spans="2:4" x14ac:dyDescent="0.25">
      <c r="B751" s="42"/>
      <c r="D751" s="41"/>
    </row>
    <row r="752" spans="2:4" x14ac:dyDescent="0.25">
      <c r="B752" s="42"/>
      <c r="D752" s="41"/>
    </row>
    <row r="753" spans="2:4" x14ac:dyDescent="0.25">
      <c r="B753" s="42"/>
      <c r="D753" s="41"/>
    </row>
    <row r="754" spans="2:4" x14ac:dyDescent="0.25">
      <c r="B754" s="42"/>
      <c r="D754" s="41"/>
    </row>
    <row r="755" spans="2:4" x14ac:dyDescent="0.25">
      <c r="B755" s="42"/>
      <c r="D755" s="41"/>
    </row>
    <row r="756" spans="2:4" x14ac:dyDescent="0.25">
      <c r="B756" s="42"/>
      <c r="D756" s="41"/>
    </row>
    <row r="757" spans="2:4" x14ac:dyDescent="0.25">
      <c r="B757" s="42"/>
      <c r="D757" s="41"/>
    </row>
    <row r="758" spans="2:4" x14ac:dyDescent="0.25">
      <c r="B758" s="42"/>
      <c r="D758" s="41"/>
    </row>
    <row r="759" spans="2:4" x14ac:dyDescent="0.25">
      <c r="B759" s="42"/>
      <c r="D759" s="41"/>
    </row>
    <row r="760" spans="2:4" x14ac:dyDescent="0.25">
      <c r="B760" s="42"/>
      <c r="D760" s="41"/>
    </row>
    <row r="761" spans="2:4" x14ac:dyDescent="0.25">
      <c r="B761" s="42"/>
      <c r="D761" s="41"/>
    </row>
    <row r="762" spans="2:4" x14ac:dyDescent="0.25">
      <c r="B762" s="42"/>
      <c r="D762" s="41"/>
    </row>
    <row r="763" spans="2:4" x14ac:dyDescent="0.25">
      <c r="B763" s="42"/>
      <c r="D763" s="41"/>
    </row>
    <row r="764" spans="2:4" x14ac:dyDescent="0.25">
      <c r="B764" s="42"/>
      <c r="D764" s="41"/>
    </row>
    <row r="765" spans="2:4" x14ac:dyDescent="0.25">
      <c r="B765" s="42"/>
      <c r="D765" s="41"/>
    </row>
    <row r="766" spans="2:4" x14ac:dyDescent="0.25">
      <c r="B766" s="42"/>
      <c r="D766" s="41"/>
    </row>
    <row r="767" spans="2:4" x14ac:dyDescent="0.25">
      <c r="B767" s="42"/>
      <c r="D767" s="41"/>
    </row>
    <row r="768" spans="2:4" x14ac:dyDescent="0.25">
      <c r="B768" s="42"/>
      <c r="D768" s="41"/>
    </row>
    <row r="769" spans="2:4" x14ac:dyDescent="0.25">
      <c r="B769" s="42"/>
      <c r="D769" s="41"/>
    </row>
    <row r="770" spans="2:4" x14ac:dyDescent="0.25">
      <c r="B770" s="42"/>
      <c r="D770" s="41"/>
    </row>
    <row r="771" spans="2:4" x14ac:dyDescent="0.25">
      <c r="B771" s="42"/>
      <c r="D771" s="41"/>
    </row>
    <row r="772" spans="2:4" x14ac:dyDescent="0.25">
      <c r="B772" s="42"/>
      <c r="D772" s="41"/>
    </row>
    <row r="773" spans="2:4" x14ac:dyDescent="0.25">
      <c r="B773" s="42"/>
      <c r="D773" s="41"/>
    </row>
    <row r="774" spans="2:4" x14ac:dyDescent="0.25">
      <c r="B774" s="42"/>
      <c r="D774" s="41"/>
    </row>
    <row r="775" spans="2:4" x14ac:dyDescent="0.25">
      <c r="B775" s="42"/>
      <c r="D775" s="41"/>
    </row>
    <row r="776" spans="2:4" x14ac:dyDescent="0.25">
      <c r="B776" s="42"/>
      <c r="D776" s="41"/>
    </row>
    <row r="777" spans="2:4" x14ac:dyDescent="0.25">
      <c r="B777" s="42"/>
      <c r="D777" s="41"/>
    </row>
    <row r="778" spans="2:4" x14ac:dyDescent="0.25">
      <c r="B778" s="42"/>
      <c r="D778" s="41"/>
    </row>
    <row r="779" spans="2:4" x14ac:dyDescent="0.25">
      <c r="B779" s="42"/>
      <c r="D779" s="41"/>
    </row>
    <row r="780" spans="2:4" x14ac:dyDescent="0.25">
      <c r="B780" s="42"/>
      <c r="D780" s="41"/>
    </row>
    <row r="781" spans="2:4" x14ac:dyDescent="0.25">
      <c r="B781" s="42"/>
      <c r="D781" s="41"/>
    </row>
    <row r="782" spans="2:4" x14ac:dyDescent="0.25">
      <c r="B782" s="42"/>
      <c r="D782" s="41"/>
    </row>
    <row r="783" spans="2:4" x14ac:dyDescent="0.25">
      <c r="B783" s="42"/>
      <c r="D783" s="41"/>
    </row>
    <row r="784" spans="2:4" x14ac:dyDescent="0.25">
      <c r="B784" s="42"/>
      <c r="D784" s="41"/>
    </row>
    <row r="785" spans="2:4" x14ac:dyDescent="0.25">
      <c r="B785" s="42"/>
      <c r="D785" s="41"/>
    </row>
    <row r="786" spans="2:4" x14ac:dyDescent="0.25">
      <c r="B786" s="42"/>
      <c r="D786" s="41"/>
    </row>
    <row r="787" spans="2:4" x14ac:dyDescent="0.25">
      <c r="B787" s="42"/>
      <c r="D787" s="41"/>
    </row>
    <row r="788" spans="2:4" x14ac:dyDescent="0.25">
      <c r="B788" s="42"/>
      <c r="D788" s="41"/>
    </row>
    <row r="789" spans="2:4" x14ac:dyDescent="0.25">
      <c r="B789" s="42"/>
      <c r="D789" s="41"/>
    </row>
    <row r="790" spans="2:4" x14ac:dyDescent="0.25">
      <c r="B790" s="42"/>
      <c r="D790" s="41"/>
    </row>
    <row r="791" spans="2:4" x14ac:dyDescent="0.25">
      <c r="B791" s="42"/>
      <c r="D791" s="41"/>
    </row>
    <row r="792" spans="2:4" x14ac:dyDescent="0.25">
      <c r="B792" s="42"/>
      <c r="D792" s="41"/>
    </row>
    <row r="793" spans="2:4" x14ac:dyDescent="0.25">
      <c r="B793" s="42"/>
      <c r="D793" s="41"/>
    </row>
    <row r="794" spans="2:4" x14ac:dyDescent="0.25">
      <c r="B794" s="42"/>
      <c r="D794" s="41"/>
    </row>
    <row r="795" spans="2:4" x14ac:dyDescent="0.25">
      <c r="B795" s="42"/>
      <c r="D795" s="41"/>
    </row>
    <row r="796" spans="2:4" x14ac:dyDescent="0.25">
      <c r="B796" s="42"/>
      <c r="D796" s="41"/>
    </row>
    <row r="797" spans="2:4" x14ac:dyDescent="0.25">
      <c r="B797" s="42"/>
      <c r="D797" s="41"/>
    </row>
    <row r="798" spans="2:4" x14ac:dyDescent="0.25">
      <c r="B798" s="42"/>
      <c r="D798" s="41"/>
    </row>
    <row r="799" spans="2:4" x14ac:dyDescent="0.25">
      <c r="B799" s="42"/>
      <c r="D799" s="41"/>
    </row>
    <row r="800" spans="2:4" x14ac:dyDescent="0.25">
      <c r="B800" s="42"/>
      <c r="D800" s="41"/>
    </row>
    <row r="801" spans="2:4" x14ac:dyDescent="0.25">
      <c r="B801" s="42"/>
      <c r="D801" s="41"/>
    </row>
    <row r="802" spans="2:4" x14ac:dyDescent="0.25">
      <c r="B802" s="42"/>
      <c r="D802" s="41"/>
    </row>
    <row r="803" spans="2:4" x14ac:dyDescent="0.25">
      <c r="B803" s="42"/>
      <c r="D803" s="41"/>
    </row>
    <row r="804" spans="2:4" x14ac:dyDescent="0.25">
      <c r="B804" s="42"/>
      <c r="D804" s="41"/>
    </row>
    <row r="805" spans="2:4" x14ac:dyDescent="0.25">
      <c r="B805" s="42"/>
      <c r="D805" s="41"/>
    </row>
    <row r="806" spans="2:4" x14ac:dyDescent="0.25">
      <c r="B806" s="42"/>
      <c r="D806" s="41"/>
    </row>
    <row r="807" spans="2:4" x14ac:dyDescent="0.25">
      <c r="B807" s="42"/>
      <c r="D807" s="41"/>
    </row>
    <row r="808" spans="2:4" x14ac:dyDescent="0.25">
      <c r="B808" s="42"/>
      <c r="D808" s="41"/>
    </row>
    <row r="809" spans="2:4" x14ac:dyDescent="0.25">
      <c r="B809" s="42"/>
      <c r="D809" s="41"/>
    </row>
    <row r="810" spans="2:4" x14ac:dyDescent="0.25">
      <c r="B810" s="42"/>
      <c r="D810" s="41"/>
    </row>
    <row r="811" spans="2:4" x14ac:dyDescent="0.25">
      <c r="B811" s="42"/>
      <c r="D811" s="41"/>
    </row>
    <row r="812" spans="2:4" x14ac:dyDescent="0.25">
      <c r="B812" s="42"/>
      <c r="D812" s="41"/>
    </row>
    <row r="813" spans="2:4" x14ac:dyDescent="0.25">
      <c r="B813" s="42"/>
      <c r="D813" s="41"/>
    </row>
    <row r="814" spans="2:4" x14ac:dyDescent="0.25">
      <c r="B814" s="42"/>
      <c r="D814" s="41"/>
    </row>
    <row r="815" spans="2:4" x14ac:dyDescent="0.25">
      <c r="B815" s="42"/>
      <c r="D815" s="41"/>
    </row>
    <row r="816" spans="2:4" x14ac:dyDescent="0.25">
      <c r="B816" s="42"/>
      <c r="D816" s="41"/>
    </row>
    <row r="817" spans="2:4" x14ac:dyDescent="0.25">
      <c r="B817" s="42"/>
      <c r="D817" s="41"/>
    </row>
    <row r="818" spans="2:4" x14ac:dyDescent="0.25">
      <c r="B818" s="42"/>
      <c r="D818" s="41"/>
    </row>
    <row r="819" spans="2:4" x14ac:dyDescent="0.25">
      <c r="B819" s="42"/>
      <c r="D819" s="41"/>
    </row>
    <row r="820" spans="2:4" x14ac:dyDescent="0.25">
      <c r="B820" s="42"/>
      <c r="D820" s="41"/>
    </row>
    <row r="821" spans="2:4" x14ac:dyDescent="0.25">
      <c r="B821" s="42"/>
      <c r="D821" s="41"/>
    </row>
    <row r="822" spans="2:4" x14ac:dyDescent="0.25">
      <c r="B822" s="42"/>
      <c r="D822" s="41"/>
    </row>
    <row r="823" spans="2:4" x14ac:dyDescent="0.25">
      <c r="B823" s="42"/>
      <c r="D823" s="41"/>
    </row>
    <row r="824" spans="2:4" x14ac:dyDescent="0.25">
      <c r="B824" s="42"/>
      <c r="D824" s="41"/>
    </row>
    <row r="825" spans="2:4" x14ac:dyDescent="0.25">
      <c r="B825" s="42"/>
      <c r="D825" s="41"/>
    </row>
    <row r="826" spans="2:4" x14ac:dyDescent="0.25">
      <c r="B826" s="42"/>
      <c r="D826" s="41"/>
    </row>
    <row r="827" spans="2:4" x14ac:dyDescent="0.25">
      <c r="B827" s="42"/>
      <c r="D827" s="41"/>
    </row>
    <row r="828" spans="2:4" x14ac:dyDescent="0.25">
      <c r="B828" s="42"/>
      <c r="D828" s="41"/>
    </row>
    <row r="829" spans="2:4" x14ac:dyDescent="0.25">
      <c r="B829" s="42"/>
      <c r="D829" s="41"/>
    </row>
    <row r="830" spans="2:4" x14ac:dyDescent="0.25">
      <c r="B830" s="42"/>
      <c r="D830" s="41"/>
    </row>
    <row r="831" spans="2:4" x14ac:dyDescent="0.25">
      <c r="B831" s="42"/>
      <c r="D831" s="41"/>
    </row>
    <row r="832" spans="2:4" x14ac:dyDescent="0.25">
      <c r="B832" s="42"/>
      <c r="D832" s="41"/>
    </row>
    <row r="833" spans="2:4" x14ac:dyDescent="0.25">
      <c r="B833" s="42"/>
      <c r="D833" s="41"/>
    </row>
    <row r="834" spans="2:4" x14ac:dyDescent="0.25">
      <c r="B834" s="42"/>
      <c r="D834" s="41"/>
    </row>
    <row r="835" spans="2:4" x14ac:dyDescent="0.25">
      <c r="B835" s="42"/>
      <c r="D835" s="41"/>
    </row>
    <row r="836" spans="2:4" x14ac:dyDescent="0.25">
      <c r="B836" s="42"/>
      <c r="D836" s="41"/>
    </row>
    <row r="837" spans="2:4" x14ac:dyDescent="0.25">
      <c r="B837" s="42"/>
      <c r="D837" s="41"/>
    </row>
    <row r="838" spans="2:4" x14ac:dyDescent="0.25">
      <c r="B838" s="42"/>
      <c r="D838" s="41"/>
    </row>
    <row r="839" spans="2:4" x14ac:dyDescent="0.25">
      <c r="B839" s="42"/>
      <c r="D839" s="41"/>
    </row>
    <row r="840" spans="2:4" x14ac:dyDescent="0.25">
      <c r="B840" s="42"/>
      <c r="D840" s="41"/>
    </row>
    <row r="841" spans="2:4" x14ac:dyDescent="0.25">
      <c r="B841" s="42"/>
      <c r="D841" s="41"/>
    </row>
    <row r="842" spans="2:4" x14ac:dyDescent="0.25">
      <c r="B842" s="42"/>
      <c r="D842" s="41"/>
    </row>
    <row r="843" spans="2:4" x14ac:dyDescent="0.25">
      <c r="B843" s="42"/>
      <c r="D843" s="41"/>
    </row>
    <row r="844" spans="2:4" x14ac:dyDescent="0.25">
      <c r="B844" s="42"/>
      <c r="D844" s="41"/>
    </row>
    <row r="845" spans="2:4" x14ac:dyDescent="0.25">
      <c r="B845" s="42"/>
      <c r="D845" s="41"/>
    </row>
    <row r="846" spans="2:4" x14ac:dyDescent="0.25">
      <c r="B846" s="42"/>
      <c r="D846" s="41"/>
    </row>
    <row r="847" spans="2:4" x14ac:dyDescent="0.25">
      <c r="B847" s="42"/>
      <c r="D847" s="41"/>
    </row>
    <row r="848" spans="2:4" x14ac:dyDescent="0.25">
      <c r="B848" s="42"/>
      <c r="D848" s="41"/>
    </row>
    <row r="849" spans="2:4" x14ac:dyDescent="0.25">
      <c r="B849" s="42"/>
      <c r="D849" s="41"/>
    </row>
    <row r="850" spans="2:4" x14ac:dyDescent="0.25">
      <c r="B850" s="42"/>
      <c r="D850" s="41"/>
    </row>
    <row r="851" spans="2:4" x14ac:dyDescent="0.25">
      <c r="B851" s="42"/>
      <c r="D851" s="41"/>
    </row>
    <row r="852" spans="2:4" x14ac:dyDescent="0.25">
      <c r="B852" s="42"/>
      <c r="D852" s="41"/>
    </row>
    <row r="853" spans="2:4" x14ac:dyDescent="0.25">
      <c r="B853" s="42"/>
      <c r="D853" s="41"/>
    </row>
    <row r="854" spans="2:4" x14ac:dyDescent="0.25">
      <c r="B854" s="42"/>
      <c r="D854" s="41"/>
    </row>
    <row r="855" spans="2:4" x14ac:dyDescent="0.25">
      <c r="B855" s="42"/>
      <c r="D855" s="41"/>
    </row>
    <row r="856" spans="2:4" x14ac:dyDescent="0.25">
      <c r="B856" s="42"/>
      <c r="D856" s="41"/>
    </row>
    <row r="857" spans="2:4" x14ac:dyDescent="0.25">
      <c r="B857" s="42"/>
      <c r="D857" s="41"/>
    </row>
    <row r="858" spans="2:4" x14ac:dyDescent="0.25">
      <c r="B858" s="42"/>
      <c r="D858" s="41"/>
    </row>
    <row r="859" spans="2:4" x14ac:dyDescent="0.25">
      <c r="B859" s="42"/>
      <c r="D859" s="41"/>
    </row>
    <row r="860" spans="2:4" x14ac:dyDescent="0.25">
      <c r="B860" s="42"/>
      <c r="D860" s="41"/>
    </row>
    <row r="861" spans="2:4" x14ac:dyDescent="0.25">
      <c r="B861" s="42"/>
      <c r="D861" s="41"/>
    </row>
    <row r="862" spans="2:4" x14ac:dyDescent="0.25">
      <c r="B862" s="42"/>
      <c r="D862" s="41"/>
    </row>
    <row r="863" spans="2:4" x14ac:dyDescent="0.25">
      <c r="B863" s="42"/>
      <c r="D863" s="41"/>
    </row>
    <row r="864" spans="2:4" x14ac:dyDescent="0.25">
      <c r="B864" s="42"/>
      <c r="D864" s="41"/>
    </row>
    <row r="865" spans="2:4" x14ac:dyDescent="0.25">
      <c r="B865" s="42"/>
      <c r="D865" s="41"/>
    </row>
    <row r="866" spans="2:4" x14ac:dyDescent="0.25">
      <c r="B866" s="42"/>
      <c r="D866" s="41"/>
    </row>
    <row r="867" spans="2:4" x14ac:dyDescent="0.25">
      <c r="B867" s="42"/>
      <c r="D867" s="41"/>
    </row>
    <row r="868" spans="2:4" x14ac:dyDescent="0.25">
      <c r="B868" s="42"/>
      <c r="D868" s="41"/>
    </row>
    <row r="869" spans="2:4" x14ac:dyDescent="0.25">
      <c r="B869" s="42"/>
      <c r="D869" s="41"/>
    </row>
    <row r="870" spans="2:4" x14ac:dyDescent="0.25">
      <c r="B870" s="42"/>
      <c r="D870" s="41"/>
    </row>
    <row r="871" spans="2:4" x14ac:dyDescent="0.25">
      <c r="B871" s="42"/>
      <c r="D871" s="41"/>
    </row>
    <row r="872" spans="2:4" x14ac:dyDescent="0.25">
      <c r="B872" s="42"/>
      <c r="D872" s="41"/>
    </row>
    <row r="873" spans="2:4" x14ac:dyDescent="0.25">
      <c r="B873" s="42"/>
      <c r="D873" s="41"/>
    </row>
    <row r="874" spans="2:4" x14ac:dyDescent="0.25">
      <c r="B874" s="42"/>
      <c r="D874" s="41"/>
    </row>
    <row r="875" spans="2:4" x14ac:dyDescent="0.25">
      <c r="B875" s="42"/>
      <c r="D875" s="41"/>
    </row>
    <row r="876" spans="2:4" x14ac:dyDescent="0.25">
      <c r="B876" s="42"/>
      <c r="D876" s="41"/>
    </row>
    <row r="877" spans="2:4" x14ac:dyDescent="0.25">
      <c r="B877" s="42"/>
      <c r="D877" s="41"/>
    </row>
    <row r="878" spans="2:4" x14ac:dyDescent="0.25">
      <c r="B878" s="42"/>
      <c r="D878" s="41"/>
    </row>
    <row r="879" spans="2:4" x14ac:dyDescent="0.25">
      <c r="B879" s="42"/>
      <c r="D879" s="41"/>
    </row>
    <row r="880" spans="2:4" x14ac:dyDescent="0.25">
      <c r="B880" s="42"/>
      <c r="D880" s="41"/>
    </row>
    <row r="881" spans="2:4" x14ac:dyDescent="0.25">
      <c r="B881" s="42"/>
      <c r="D881" s="41"/>
    </row>
    <row r="882" spans="2:4" x14ac:dyDescent="0.25">
      <c r="B882" s="42"/>
      <c r="D882" s="41"/>
    </row>
    <row r="883" spans="2:4" x14ac:dyDescent="0.25">
      <c r="B883" s="42"/>
      <c r="D883" s="41"/>
    </row>
    <row r="884" spans="2:4" x14ac:dyDescent="0.25">
      <c r="B884" s="42"/>
      <c r="D884" s="41"/>
    </row>
    <row r="885" spans="2:4" x14ac:dyDescent="0.25">
      <c r="B885" s="42"/>
      <c r="D885" s="41"/>
    </row>
    <row r="886" spans="2:4" x14ac:dyDescent="0.25">
      <c r="B886" s="42"/>
      <c r="D886" s="41"/>
    </row>
    <row r="887" spans="2:4" x14ac:dyDescent="0.25">
      <c r="B887" s="42"/>
      <c r="D887" s="41"/>
    </row>
    <row r="888" spans="2:4" x14ac:dyDescent="0.25">
      <c r="B888" s="42"/>
      <c r="D888" s="41"/>
    </row>
    <row r="889" spans="2:4" x14ac:dyDescent="0.25">
      <c r="B889" s="42"/>
      <c r="D889" s="41"/>
    </row>
    <row r="890" spans="2:4" x14ac:dyDescent="0.25">
      <c r="B890" s="42"/>
      <c r="D890" s="41"/>
    </row>
    <row r="891" spans="2:4" x14ac:dyDescent="0.25">
      <c r="B891" s="42"/>
      <c r="D891" s="41"/>
    </row>
    <row r="892" spans="2:4" x14ac:dyDescent="0.25">
      <c r="B892" s="42"/>
      <c r="D892" s="41"/>
    </row>
    <row r="893" spans="2:4" x14ac:dyDescent="0.25">
      <c r="B893" s="42"/>
      <c r="D893" s="41"/>
    </row>
    <row r="894" spans="2:4" x14ac:dyDescent="0.25">
      <c r="B894" s="42"/>
      <c r="D894" s="41"/>
    </row>
    <row r="895" spans="2:4" x14ac:dyDescent="0.25">
      <c r="B895" s="42"/>
      <c r="D895" s="41"/>
    </row>
    <row r="896" spans="2:4" x14ac:dyDescent="0.25">
      <c r="B896" s="42"/>
      <c r="D896" s="41"/>
    </row>
    <row r="897" spans="2:4" x14ac:dyDescent="0.25">
      <c r="B897" s="42"/>
      <c r="D897" s="41"/>
    </row>
    <row r="898" spans="2:4" x14ac:dyDescent="0.25">
      <c r="B898" s="42"/>
      <c r="D898" s="41"/>
    </row>
    <row r="899" spans="2:4" x14ac:dyDescent="0.25">
      <c r="B899" s="42"/>
      <c r="D899" s="41"/>
    </row>
    <row r="900" spans="2:4" x14ac:dyDescent="0.25">
      <c r="B900" s="42"/>
      <c r="D900" s="41"/>
    </row>
    <row r="901" spans="2:4" x14ac:dyDescent="0.25">
      <c r="B901" s="42"/>
      <c r="D901" s="41"/>
    </row>
    <row r="902" spans="2:4" x14ac:dyDescent="0.25">
      <c r="B902" s="42"/>
      <c r="D902" s="41"/>
    </row>
    <row r="903" spans="2:4" x14ac:dyDescent="0.25">
      <c r="B903" s="42"/>
      <c r="D903" s="41"/>
    </row>
    <row r="904" spans="2:4" x14ac:dyDescent="0.25">
      <c r="B904" s="42"/>
      <c r="D904" s="41"/>
    </row>
    <row r="905" spans="2:4" x14ac:dyDescent="0.25">
      <c r="B905" s="42"/>
      <c r="D905" s="41"/>
    </row>
    <row r="906" spans="2:4" x14ac:dyDescent="0.25">
      <c r="B906" s="42"/>
      <c r="D906" s="41"/>
    </row>
    <row r="907" spans="2:4" x14ac:dyDescent="0.25">
      <c r="B907" s="42"/>
      <c r="D907" s="41"/>
    </row>
    <row r="908" spans="2:4" x14ac:dyDescent="0.25">
      <c r="B908" s="42"/>
      <c r="D908" s="41"/>
    </row>
    <row r="909" spans="2:4" x14ac:dyDescent="0.25">
      <c r="B909" s="42"/>
      <c r="D909" s="41"/>
    </row>
    <row r="910" spans="2:4" x14ac:dyDescent="0.25">
      <c r="B910" s="42"/>
      <c r="D910" s="41"/>
    </row>
    <row r="911" spans="2:4" x14ac:dyDescent="0.25">
      <c r="B911" s="42"/>
      <c r="D911" s="41"/>
    </row>
    <row r="912" spans="2:4" x14ac:dyDescent="0.25">
      <c r="B912" s="42"/>
      <c r="D912" s="41"/>
    </row>
    <row r="913" spans="2:4" x14ac:dyDescent="0.25">
      <c r="B913" s="42"/>
      <c r="D913" s="41"/>
    </row>
    <row r="914" spans="2:4" x14ac:dyDescent="0.25">
      <c r="B914" s="42"/>
      <c r="D914" s="41"/>
    </row>
    <row r="915" spans="2:4" x14ac:dyDescent="0.25">
      <c r="B915" s="42"/>
      <c r="D915" s="41"/>
    </row>
    <row r="916" spans="2:4" x14ac:dyDescent="0.25">
      <c r="B916" s="42"/>
      <c r="D916" s="41"/>
    </row>
    <row r="917" spans="2:4" x14ac:dyDescent="0.25">
      <c r="B917" s="42"/>
      <c r="D917" s="41"/>
    </row>
    <row r="918" spans="2:4" x14ac:dyDescent="0.25">
      <c r="B918" s="42"/>
      <c r="D918" s="41"/>
    </row>
    <row r="919" spans="2:4" x14ac:dyDescent="0.25">
      <c r="B919" s="42"/>
      <c r="D919" s="41"/>
    </row>
    <row r="920" spans="2:4" x14ac:dyDescent="0.25">
      <c r="B920" s="42"/>
      <c r="D920" s="41"/>
    </row>
    <row r="921" spans="2:4" x14ac:dyDescent="0.25">
      <c r="B921" s="42"/>
      <c r="D921" s="41"/>
    </row>
    <row r="922" spans="2:4" x14ac:dyDescent="0.25">
      <c r="B922" s="42"/>
      <c r="D922" s="41"/>
    </row>
    <row r="923" spans="2:4" x14ac:dyDescent="0.25">
      <c r="B923" s="42"/>
      <c r="D923" s="41"/>
    </row>
    <row r="924" spans="2:4" x14ac:dyDescent="0.25">
      <c r="B924" s="42"/>
      <c r="D924" s="41"/>
    </row>
    <row r="925" spans="2:4" x14ac:dyDescent="0.25">
      <c r="B925" s="42"/>
      <c r="D925" s="41"/>
    </row>
    <row r="926" spans="2:4" x14ac:dyDescent="0.25">
      <c r="B926" s="42"/>
      <c r="D926" s="41"/>
    </row>
    <row r="927" spans="2:4" x14ac:dyDescent="0.25">
      <c r="B927" s="42"/>
      <c r="D927" s="41"/>
    </row>
    <row r="928" spans="2:4" x14ac:dyDescent="0.25">
      <c r="B928" s="42"/>
      <c r="D928" s="41"/>
    </row>
    <row r="929" spans="2:4" x14ac:dyDescent="0.25">
      <c r="B929" s="42"/>
      <c r="D929" s="41"/>
    </row>
    <row r="930" spans="2:4" x14ac:dyDescent="0.25">
      <c r="B930" s="42"/>
      <c r="D930" s="41"/>
    </row>
    <row r="931" spans="2:4" x14ac:dyDescent="0.25">
      <c r="B931" s="42"/>
      <c r="D931" s="41"/>
    </row>
    <row r="932" spans="2:4" x14ac:dyDescent="0.25">
      <c r="B932" s="42"/>
      <c r="D932" s="41"/>
    </row>
    <row r="933" spans="2:4" x14ac:dyDescent="0.25">
      <c r="B933" s="42"/>
      <c r="D933" s="41"/>
    </row>
    <row r="934" spans="2:4" x14ac:dyDescent="0.25">
      <c r="B934" s="42"/>
      <c r="D934" s="41"/>
    </row>
    <row r="935" spans="2:4" x14ac:dyDescent="0.25">
      <c r="B935" s="42"/>
      <c r="D935" s="41"/>
    </row>
    <row r="936" spans="2:4" x14ac:dyDescent="0.25">
      <c r="B936" s="42"/>
      <c r="D936" s="41"/>
    </row>
    <row r="937" spans="2:4" x14ac:dyDescent="0.25">
      <c r="B937" s="42"/>
      <c r="D937" s="41"/>
    </row>
    <row r="938" spans="2:4" x14ac:dyDescent="0.25">
      <c r="B938" s="42"/>
      <c r="D938" s="41"/>
    </row>
    <row r="939" spans="2:4" x14ac:dyDescent="0.25">
      <c r="B939" s="42"/>
      <c r="D939" s="41"/>
    </row>
    <row r="940" spans="2:4" x14ac:dyDescent="0.25">
      <c r="B940" s="42"/>
      <c r="D940" s="41"/>
    </row>
    <row r="941" spans="2:4" x14ac:dyDescent="0.25">
      <c r="B941" s="42"/>
      <c r="D941" s="41"/>
    </row>
    <row r="942" spans="2:4" x14ac:dyDescent="0.25">
      <c r="B942" s="42"/>
      <c r="D942" s="41"/>
    </row>
    <row r="943" spans="2:4" x14ac:dyDescent="0.25">
      <c r="B943" s="42"/>
      <c r="D943" s="41"/>
    </row>
    <row r="944" spans="2:4" x14ac:dyDescent="0.25">
      <c r="B944" s="42"/>
      <c r="D944" s="41"/>
    </row>
    <row r="945" spans="2:4" x14ac:dyDescent="0.25">
      <c r="B945" s="42"/>
      <c r="D945" s="41"/>
    </row>
    <row r="946" spans="2:4" x14ac:dyDescent="0.25">
      <c r="B946" s="42"/>
      <c r="D946" s="41"/>
    </row>
    <row r="947" spans="2:4" x14ac:dyDescent="0.25">
      <c r="B947" s="42"/>
      <c r="D947" s="41"/>
    </row>
    <row r="948" spans="2:4" x14ac:dyDescent="0.25">
      <c r="B948" s="42"/>
      <c r="D948" s="41"/>
    </row>
    <row r="949" spans="2:4" x14ac:dyDescent="0.25">
      <c r="B949" s="42"/>
      <c r="D949" s="41"/>
    </row>
    <row r="950" spans="2:4" x14ac:dyDescent="0.25">
      <c r="B950" s="42"/>
      <c r="D950" s="41"/>
    </row>
    <row r="951" spans="2:4" x14ac:dyDescent="0.25">
      <c r="B951" s="42"/>
      <c r="D951" s="41"/>
    </row>
    <row r="952" spans="2:4" x14ac:dyDescent="0.25">
      <c r="B952" s="42"/>
      <c r="D952" s="41"/>
    </row>
    <row r="953" spans="2:4" x14ac:dyDescent="0.25">
      <c r="B953" s="42"/>
      <c r="D953" s="41"/>
    </row>
    <row r="954" spans="2:4" x14ac:dyDescent="0.25">
      <c r="B954" s="42"/>
      <c r="D954" s="41"/>
    </row>
    <row r="955" spans="2:4" x14ac:dyDescent="0.25">
      <c r="B955" s="42"/>
      <c r="D955" s="41"/>
    </row>
    <row r="956" spans="2:4" x14ac:dyDescent="0.25">
      <c r="B956" s="42"/>
      <c r="D956" s="41"/>
    </row>
    <row r="957" spans="2:4" x14ac:dyDescent="0.25">
      <c r="B957" s="42"/>
      <c r="D957" s="41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Riccardo Lana</cp:lastModifiedBy>
  <cp:lastPrinted>2012-12-12T14:50:44Z</cp:lastPrinted>
  <dcterms:created xsi:type="dcterms:W3CDTF">2012-11-26T13:38:00Z</dcterms:created>
  <dcterms:modified xsi:type="dcterms:W3CDTF">2014-12-04T10:51:00Z</dcterms:modified>
</cp:coreProperties>
</file>